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бюджет 2018г на 27.12.2018\в печать 2018г\"/>
    </mc:Choice>
  </mc:AlternateContent>
  <bookViews>
    <workbookView xWindow="475" yWindow="95" windowWidth="13340" windowHeight="6915" firstSheet="1" activeTab="6"/>
  </bookViews>
  <sheets>
    <sheet name="доходы 2018  (2)" sheetId="75" r:id="rId1"/>
    <sheet name="таб.1.1 (2)" sheetId="74" r:id="rId2"/>
    <sheet name="публичные" sheetId="73" r:id="rId3"/>
    <sheet name="капвложения" sheetId="72" r:id="rId4"/>
    <sheet name="таб.1.5 " sheetId="68" r:id="rId5"/>
    <sheet name="источники " sheetId="66" r:id="rId6"/>
    <sheet name="программы" sheetId="60" r:id="rId7"/>
    <sheet name="по разделам" sheetId="58" r:id="rId8"/>
    <sheet name="ведомственная  " sheetId="57" r:id="rId9"/>
  </sheets>
  <externalReferences>
    <externalReference r:id="rId10"/>
  </externalReferences>
  <definedNames>
    <definedName name="_xlnm._FilterDatabase" localSheetId="8" hidden="1">'ведомственная  '!$A$11:$HU$11</definedName>
    <definedName name="_xlnm._FilterDatabase" localSheetId="3" hidden="1">капвложения!$A$13:$C$17</definedName>
    <definedName name="_xlnm._FilterDatabase" localSheetId="7" hidden="1">'по разделам'!$A$11:$HS$11</definedName>
    <definedName name="_xlnm._FilterDatabase" localSheetId="2" hidden="1">публичные!$A$9:$G$13</definedName>
    <definedName name="_xlnm._FilterDatabase" localSheetId="1" hidden="1">'таб.1.1 (2)'!$A$11:$A$11</definedName>
    <definedName name="_xlnm._FilterDatabase" localSheetId="4" hidden="1">'таб.1.5 '!$A$11:$A$11</definedName>
    <definedName name="Excel_BuiltIn_Print_Area_1" localSheetId="8">#REF!</definedName>
    <definedName name="Excel_BuiltIn_Print_Area_1" localSheetId="0">'доходы 2018  (2)'!$A$1:$D$96</definedName>
    <definedName name="Excel_BuiltIn_Print_Area_1" localSheetId="5">#REF!</definedName>
    <definedName name="Excel_BuiltIn_Print_Area_1" localSheetId="7">#REF!</definedName>
    <definedName name="Excel_BuiltIn_Print_Area_1" localSheetId="1">#REF!</definedName>
    <definedName name="Excel_BuiltIn_Print_Area_1" localSheetId="4">#REF!</definedName>
    <definedName name="Excel_BuiltIn_Print_Area_1">#REF!</definedName>
    <definedName name="Excel_BuiltIn_Print_Area_2" localSheetId="8">#REF!</definedName>
    <definedName name="Excel_BuiltIn_Print_Area_2" localSheetId="0">#REF!</definedName>
    <definedName name="Excel_BuiltIn_Print_Area_2" localSheetId="5">#REF!</definedName>
    <definedName name="Excel_BuiltIn_Print_Area_2" localSheetId="7">#REF!</definedName>
    <definedName name="Excel_BuiltIn_Print_Area_2" localSheetId="1">#REF!</definedName>
    <definedName name="Excel_BuiltIn_Print_Area_2" localSheetId="4">#REF!</definedName>
    <definedName name="Excel_BuiltIn_Print_Area_2">#REF!</definedName>
    <definedName name="Excel_BuiltIn_Print_Titles_1" localSheetId="8">#REF!</definedName>
    <definedName name="Excel_BuiltIn_Print_Titles_1" localSheetId="0">'доходы 2018  (2)'!$9:$9</definedName>
    <definedName name="Excel_BuiltIn_Print_Titles_1" localSheetId="5">#REF!</definedName>
    <definedName name="Excel_BuiltIn_Print_Titles_1" localSheetId="7">#REF!</definedName>
    <definedName name="Excel_BuiltIn_Print_Titles_1" localSheetId="1">#REF!</definedName>
    <definedName name="Excel_BuiltIn_Print_Titles_1" localSheetId="4">#REF!</definedName>
    <definedName name="Excel_BuiltIn_Print_Titles_1">#REF!</definedName>
    <definedName name="доходы" localSheetId="0">#REF!</definedName>
    <definedName name="доходы" localSheetId="5">#REF!</definedName>
    <definedName name="доходы" localSheetId="1">#REF!</definedName>
    <definedName name="доходы" localSheetId="4">#REF!</definedName>
    <definedName name="доходы">#REF!</definedName>
    <definedName name="_xlnm.Print_Titles" localSheetId="8">'ведомственная  '!$11:$11</definedName>
    <definedName name="_xlnm.Print_Titles" localSheetId="5">'источники '!$11:$11</definedName>
    <definedName name="_xlnm.Print_Titles" localSheetId="3">капвложения!$13:$13</definedName>
    <definedName name="_xlnm.Print_Titles" localSheetId="7">'по разделам'!$11:$11</definedName>
    <definedName name="_xlnm.Print_Titles" localSheetId="1">'таб.1.1 (2)'!$11:$11</definedName>
    <definedName name="_xlnm.Print_Titles" localSheetId="4">'таб.1.5 '!$11:$11</definedName>
    <definedName name="_xlnm.Print_Area" localSheetId="0">'доходы 2018  (2)'!$A$1:$C$97</definedName>
    <definedName name="_xlnm.Print_Area" localSheetId="5">'источники '!$A$1:$D$36</definedName>
    <definedName name="_xlnm.Print_Area" localSheetId="3">капвложения!$A$1:$C$21</definedName>
    <definedName name="_xlnm.Print_Area" localSheetId="2">публичные!$A$1:$G$16</definedName>
    <definedName name="_xlnm.Print_Area" localSheetId="1">'таб.1.1 (2)'!$A$1:$C$27</definedName>
    <definedName name="_xlnm.Print_Area" localSheetId="4">'таб.1.5 '!$A$1:$C$27</definedName>
  </definedNames>
  <calcPr calcId="152511"/>
</workbook>
</file>

<file path=xl/calcChain.xml><?xml version="1.0" encoding="utf-8"?>
<calcChain xmlns="http://schemas.openxmlformats.org/spreadsheetml/2006/main">
  <c r="F553" i="58" l="1"/>
  <c r="F552" i="58"/>
  <c r="F550" i="58"/>
  <c r="F549" i="58" s="1"/>
  <c r="F548" i="58" s="1"/>
  <c r="F547" i="58" s="1"/>
  <c r="F545" i="58"/>
  <c r="F544" i="58"/>
  <c r="F543" i="58" s="1"/>
  <c r="F542" i="58" s="1"/>
  <c r="F541" i="58" s="1"/>
  <c r="F539" i="58"/>
  <c r="F538" i="58" s="1"/>
  <c r="F537" i="58" s="1"/>
  <c r="F536" i="58" s="1"/>
  <c r="F535" i="58" s="1"/>
  <c r="F533" i="58"/>
  <c r="F532" i="58"/>
  <c r="F531" i="58"/>
  <c r="F529" i="58"/>
  <c r="F528" i="58" s="1"/>
  <c r="F527" i="58" s="1"/>
  <c r="F526" i="58" s="1"/>
  <c r="F524" i="58"/>
  <c r="F523" i="58" s="1"/>
  <c r="F522" i="58" s="1"/>
  <c r="F520" i="58"/>
  <c r="F518" i="58"/>
  <c r="F517" i="58" s="1"/>
  <c r="F516" i="58" s="1"/>
  <c r="F515" i="58" s="1"/>
  <c r="F514" i="58" s="1"/>
  <c r="F512" i="58"/>
  <c r="F511" i="58"/>
  <c r="F509" i="58"/>
  <c r="F508" i="58" s="1"/>
  <c r="F506" i="58"/>
  <c r="F505" i="58"/>
  <c r="F504" i="58" s="1"/>
  <c r="F497" i="58" s="1"/>
  <c r="F501" i="58"/>
  <c r="F498" i="58" s="1"/>
  <c r="F499" i="58"/>
  <c r="F495" i="58"/>
  <c r="F494" i="58" s="1"/>
  <c r="F492" i="58"/>
  <c r="F491" i="58" s="1"/>
  <c r="F489" i="58"/>
  <c r="F488" i="58" s="1"/>
  <c r="F483" i="58"/>
  <c r="F482" i="58"/>
  <c r="F480" i="58"/>
  <c r="F479" i="58"/>
  <c r="F478" i="58" s="1"/>
  <c r="F476" i="58"/>
  <c r="F475" i="58"/>
  <c r="F474" i="58" s="1"/>
  <c r="F472" i="58"/>
  <c r="F471" i="58"/>
  <c r="F469" i="58"/>
  <c r="F468" i="58"/>
  <c r="F467" i="58" s="1"/>
  <c r="F466" i="58" s="1"/>
  <c r="F464" i="58"/>
  <c r="F463" i="58" s="1"/>
  <c r="F462" i="58" s="1"/>
  <c r="F461" i="58" s="1"/>
  <c r="F458" i="58"/>
  <c r="F457" i="58" s="1"/>
  <c r="F455" i="58"/>
  <c r="F454" i="58"/>
  <c r="F452" i="58"/>
  <c r="F451" i="58" s="1"/>
  <c r="F449" i="58"/>
  <c r="F448" i="58" s="1"/>
  <c r="F446" i="58"/>
  <c r="F443" i="58" s="1"/>
  <c r="F444" i="58"/>
  <c r="F441" i="58"/>
  <c r="F439" i="58"/>
  <c r="F437" i="58"/>
  <c r="F436" i="58"/>
  <c r="F434" i="58"/>
  <c r="F433" i="58"/>
  <c r="F431" i="58"/>
  <c r="F429" i="58"/>
  <c r="F427" i="58"/>
  <c r="F426" i="58" s="1"/>
  <c r="F424" i="58"/>
  <c r="F422" i="58"/>
  <c r="F419" i="58" s="1"/>
  <c r="F420" i="58"/>
  <c r="F417" i="58"/>
  <c r="F415" i="58"/>
  <c r="F413" i="58"/>
  <c r="F412" i="58" s="1"/>
  <c r="F410" i="58"/>
  <c r="F409" i="58"/>
  <c r="F408" i="58" s="1"/>
  <c r="F402" i="58" s="1"/>
  <c r="F401" i="58" s="1"/>
  <c r="F406" i="58"/>
  <c r="F403" i="58" s="1"/>
  <c r="F404" i="58"/>
  <c r="F399" i="58"/>
  <c r="F398" i="58"/>
  <c r="F396" i="58"/>
  <c r="F395" i="58"/>
  <c r="F393" i="58"/>
  <c r="F392" i="58"/>
  <c r="F389" i="58"/>
  <c r="F387" i="58"/>
  <c r="F385" i="58"/>
  <c r="F384" i="58"/>
  <c r="F381" i="58"/>
  <c r="F379" i="58"/>
  <c r="F376" i="58" s="1"/>
  <c r="F377" i="58"/>
  <c r="F374" i="58"/>
  <c r="F373" i="58" s="1"/>
  <c r="F371" i="58"/>
  <c r="F370" i="58"/>
  <c r="F368" i="58"/>
  <c r="F367" i="58"/>
  <c r="F365" i="58"/>
  <c r="F363" i="58"/>
  <c r="F361" i="58"/>
  <c r="F359" i="58"/>
  <c r="F358" i="58" s="1"/>
  <c r="F356" i="58"/>
  <c r="F355" i="58" s="1"/>
  <c r="F353" i="58"/>
  <c r="F351" i="58"/>
  <c r="F349" i="58"/>
  <c r="F347" i="58"/>
  <c r="F346" i="58"/>
  <c r="F343" i="58"/>
  <c r="F342" i="58" s="1"/>
  <c r="F339" i="58"/>
  <c r="F337" i="58"/>
  <c r="F336" i="58"/>
  <c r="F334" i="58"/>
  <c r="F332" i="58"/>
  <c r="F331" i="58"/>
  <c r="F329" i="58"/>
  <c r="F327" i="58"/>
  <c r="F324" i="58" s="1"/>
  <c r="F323" i="58" s="1"/>
  <c r="F325" i="58"/>
  <c r="F321" i="58"/>
  <c r="F319" i="58"/>
  <c r="F318" i="58"/>
  <c r="F316" i="58"/>
  <c r="F314" i="58"/>
  <c r="F313" i="58" s="1"/>
  <c r="F309" i="58" s="1"/>
  <c r="F311" i="58"/>
  <c r="F310" i="58"/>
  <c r="F306" i="58"/>
  <c r="F303" i="58"/>
  <c r="F301" i="58"/>
  <c r="F298" i="58" s="1"/>
  <c r="F299" i="58"/>
  <c r="F296" i="58"/>
  <c r="F293" i="58"/>
  <c r="F291" i="58"/>
  <c r="F289" i="58"/>
  <c r="F288" i="58" s="1"/>
  <c r="F287" i="58" s="1"/>
  <c r="F286" i="58" s="1"/>
  <c r="F285" i="58" s="1"/>
  <c r="F283" i="58"/>
  <c r="F281" i="58"/>
  <c r="F276" i="58" s="1"/>
  <c r="F279" i="58"/>
  <c r="F277" i="58"/>
  <c r="F274" i="58"/>
  <c r="F271" i="58" s="1"/>
  <c r="F272" i="58"/>
  <c r="F269" i="58"/>
  <c r="F267" i="58"/>
  <c r="F265" i="58"/>
  <c r="F263" i="58"/>
  <c r="F262" i="58" s="1"/>
  <c r="F259" i="58"/>
  <c r="F257" i="58"/>
  <c r="F255" i="58"/>
  <c r="F253" i="58"/>
  <c r="F252" i="58"/>
  <c r="F248" i="58"/>
  <c r="F247" i="58"/>
  <c r="F245" i="58"/>
  <c r="F243" i="58"/>
  <c r="F241" i="58"/>
  <c r="F240" i="58"/>
  <c r="F238" i="58"/>
  <c r="F236" i="58"/>
  <c r="F231" i="58" s="1"/>
  <c r="F234" i="58"/>
  <c r="F232" i="58"/>
  <c r="F228" i="58"/>
  <c r="F226" i="58"/>
  <c r="F222" i="58"/>
  <c r="F221" i="58" s="1"/>
  <c r="F216" i="58"/>
  <c r="F215" i="58"/>
  <c r="F214" i="58"/>
  <c r="F213" i="58"/>
  <c r="F212" i="58" s="1"/>
  <c r="F210" i="58"/>
  <c r="F209" i="58" s="1"/>
  <c r="F207" i="58"/>
  <c r="F206" i="58" s="1"/>
  <c r="F205" i="58" s="1"/>
  <c r="F201" i="58"/>
  <c r="F200" i="58"/>
  <c r="F199" i="58" s="1"/>
  <c r="F197" i="58"/>
  <c r="F196" i="58" s="1"/>
  <c r="F194" i="58"/>
  <c r="F192" i="58"/>
  <c r="F191" i="58"/>
  <c r="F189" i="58"/>
  <c r="F188" i="58"/>
  <c r="F186" i="58"/>
  <c r="F185" i="58"/>
  <c r="F181" i="58"/>
  <c r="F180" i="58"/>
  <c r="F176" i="58" s="1"/>
  <c r="F175" i="58" s="1"/>
  <c r="F178" i="58"/>
  <c r="F177" i="58"/>
  <c r="F172" i="58"/>
  <c r="F171" i="58"/>
  <c r="F168" i="58"/>
  <c r="F167" i="58" s="1"/>
  <c r="F165" i="58"/>
  <c r="F164" i="58" s="1"/>
  <c r="F162" i="58"/>
  <c r="F161" i="58" s="1"/>
  <c r="F160" i="58" s="1"/>
  <c r="F159" i="58" s="1"/>
  <c r="F157" i="58"/>
  <c r="F156" i="58" s="1"/>
  <c r="F154" i="58"/>
  <c r="F151" i="58" s="1"/>
  <c r="F145" i="58" s="1"/>
  <c r="F144" i="58" s="1"/>
  <c r="F152" i="58"/>
  <c r="F149" i="58"/>
  <c r="F147" i="58"/>
  <c r="F146" i="58"/>
  <c r="F142" i="58"/>
  <c r="F141" i="58" s="1"/>
  <c r="F140" i="58" s="1"/>
  <c r="F139" i="58" s="1"/>
  <c r="F137" i="58"/>
  <c r="F136" i="58"/>
  <c r="F135" i="58"/>
  <c r="F133" i="58"/>
  <c r="F132" i="58"/>
  <c r="F131" i="58" s="1"/>
  <c r="F128" i="58"/>
  <c r="F127" i="58"/>
  <c r="F125" i="58"/>
  <c r="F124" i="58"/>
  <c r="F123" i="58" s="1"/>
  <c r="F122" i="58" s="1"/>
  <c r="F120" i="58"/>
  <c r="F119" i="58"/>
  <c r="F118" i="58" s="1"/>
  <c r="F116" i="58"/>
  <c r="F115" i="58"/>
  <c r="F113" i="58"/>
  <c r="F112" i="58" s="1"/>
  <c r="F110" i="58"/>
  <c r="F109" i="58" s="1"/>
  <c r="F107" i="58"/>
  <c r="F106" i="58" s="1"/>
  <c r="F105" i="58" s="1"/>
  <c r="F101" i="58"/>
  <c r="F100" i="58"/>
  <c r="F99" i="58" s="1"/>
  <c r="F98" i="58" s="1"/>
  <c r="F97" i="58" s="1"/>
  <c r="F95" i="58"/>
  <c r="F94" i="58"/>
  <c r="F92" i="58"/>
  <c r="F90" i="58"/>
  <c r="F89" i="58"/>
  <c r="F88" i="58" s="1"/>
  <c r="F87" i="58" s="1"/>
  <c r="F85" i="58"/>
  <c r="F84" i="58"/>
  <c r="F83" i="58"/>
  <c r="F82" i="58"/>
  <c r="F80" i="58"/>
  <c r="F79" i="58"/>
  <c r="F72" i="58" s="1"/>
  <c r="F71" i="58" s="1"/>
  <c r="F77" i="58"/>
  <c r="F76" i="58"/>
  <c r="F74" i="58"/>
  <c r="F73" i="58"/>
  <c r="F69" i="58"/>
  <c r="F68" i="58"/>
  <c r="F67" i="58" s="1"/>
  <c r="F66" i="58" s="1"/>
  <c r="F64" i="58"/>
  <c r="F62" i="58"/>
  <c r="F61" i="58"/>
  <c r="F59" i="58"/>
  <c r="F57" i="58"/>
  <c r="F56" i="58"/>
  <c r="F54" i="58"/>
  <c r="F52" i="58"/>
  <c r="F50" i="58"/>
  <c r="F49" i="58"/>
  <c r="F47" i="58"/>
  <c r="F45" i="58"/>
  <c r="F44" i="58"/>
  <c r="F42" i="58"/>
  <c r="F39" i="58" s="1"/>
  <c r="F40" i="58"/>
  <c r="F37" i="58"/>
  <c r="F35" i="58"/>
  <c r="F34" i="58"/>
  <c r="F32" i="58"/>
  <c r="F30" i="58"/>
  <c r="F29" i="58"/>
  <c r="F27" i="58"/>
  <c r="F26" i="58"/>
  <c r="F22" i="58"/>
  <c r="F21" i="58"/>
  <c r="F20" i="58"/>
  <c r="F19" i="58"/>
  <c r="F17" i="58"/>
  <c r="F16" i="58"/>
  <c r="F15" i="58" s="1"/>
  <c r="F14" i="58" s="1"/>
  <c r="F460" i="58" l="1"/>
  <c r="F251" i="58"/>
  <c r="F250" i="58" s="1"/>
  <c r="F345" i="58"/>
  <c r="F341" i="58" s="1"/>
  <c r="F25" i="58"/>
  <c r="F24" i="58" s="1"/>
  <c r="F308" i="58"/>
  <c r="F487" i="58"/>
  <c r="F486" i="58" s="1"/>
  <c r="F485" i="58" s="1"/>
  <c r="F130" i="58"/>
  <c r="F104" i="58"/>
  <c r="F103" i="58" s="1"/>
  <c r="F220" i="58"/>
  <c r="F219" i="58" s="1"/>
  <c r="F218" i="58" s="1"/>
  <c r="F13" i="58"/>
  <c r="F184" i="58"/>
  <c r="F183" i="58" s="1"/>
  <c r="F203" i="58"/>
  <c r="F174" i="58" s="1"/>
  <c r="F204" i="58"/>
  <c r="C89" i="75"/>
  <c r="C73" i="75"/>
  <c r="C55" i="75"/>
  <c r="C43" i="75"/>
  <c r="C34" i="75" s="1"/>
  <c r="C31" i="75"/>
  <c r="C28" i="75"/>
  <c r="C26" i="75"/>
  <c r="C22" i="75"/>
  <c r="C19" i="75"/>
  <c r="B18" i="75"/>
  <c r="C15" i="75"/>
  <c r="C13" i="75"/>
  <c r="C11" i="75"/>
  <c r="F555" i="58" l="1"/>
  <c r="F12" i="58" s="1"/>
  <c r="C52" i="75"/>
  <c r="C51" i="75" s="1"/>
  <c r="C10" i="75"/>
  <c r="C96" i="75" s="1"/>
  <c r="G449" i="57"/>
  <c r="G448" i="57" s="1"/>
  <c r="B27" i="74" l="1"/>
  <c r="G379" i="57" l="1"/>
  <c r="G377" i="57"/>
  <c r="G13" i="73"/>
  <c r="G458" i="57" l="1"/>
  <c r="G457" i="57" s="1"/>
  <c r="G431" i="57"/>
  <c r="G365" i="57"/>
  <c r="G339" i="57"/>
  <c r="G334" i="57"/>
  <c r="G306" i="57"/>
  <c r="G283" i="57"/>
  <c r="G201" i="57"/>
  <c r="G200" i="57" s="1"/>
  <c r="G199" i="57" s="1"/>
  <c r="G92" i="57"/>
  <c r="G553" i="57" l="1"/>
  <c r="G552" i="57" s="1"/>
  <c r="G550" i="57"/>
  <c r="G549" i="57" s="1"/>
  <c r="G545" i="57"/>
  <c r="G544" i="57" s="1"/>
  <c r="G543" i="57" s="1"/>
  <c r="G542" i="57" s="1"/>
  <c r="G539" i="57"/>
  <c r="G538" i="57" s="1"/>
  <c r="G537" i="57" s="1"/>
  <c r="G536" i="57" s="1"/>
  <c r="G535" i="57" s="1"/>
  <c r="G533" i="57"/>
  <c r="G532" i="57" s="1"/>
  <c r="G531" i="57" s="1"/>
  <c r="G529" i="57"/>
  <c r="G528" i="57" s="1"/>
  <c r="G527" i="57" s="1"/>
  <c r="G524" i="57"/>
  <c r="G523" i="57" s="1"/>
  <c r="G522" i="57" s="1"/>
  <c r="G520" i="57"/>
  <c r="G518" i="57"/>
  <c r="G512" i="57"/>
  <c r="G511" i="57" s="1"/>
  <c r="G509" i="57"/>
  <c r="G508" i="57" s="1"/>
  <c r="G506" i="57"/>
  <c r="G505" i="57" s="1"/>
  <c r="G501" i="57"/>
  <c r="G499" i="57"/>
  <c r="G495" i="57"/>
  <c r="G494" i="57" s="1"/>
  <c r="G492" i="57"/>
  <c r="G491" i="57" s="1"/>
  <c r="G489" i="57"/>
  <c r="G488" i="57" s="1"/>
  <c r="G483" i="57"/>
  <c r="G482" i="57" s="1"/>
  <c r="G480" i="57"/>
  <c r="G479" i="57" s="1"/>
  <c r="G476" i="57"/>
  <c r="G475" i="57" s="1"/>
  <c r="G472" i="57"/>
  <c r="G471" i="57" s="1"/>
  <c r="G469" i="57"/>
  <c r="G468" i="57" s="1"/>
  <c r="G464" i="57"/>
  <c r="G463" i="57" s="1"/>
  <c r="G462" i="57" s="1"/>
  <c r="G461" i="57" s="1"/>
  <c r="G455" i="57"/>
  <c r="G454" i="57" s="1"/>
  <c r="G452" i="57"/>
  <c r="G451" i="57" s="1"/>
  <c r="G446" i="57"/>
  <c r="G444" i="57"/>
  <c r="G441" i="57"/>
  <c r="G439" i="57"/>
  <c r="G437" i="57"/>
  <c r="G434" i="57"/>
  <c r="G433" i="57" s="1"/>
  <c r="G429" i="57"/>
  <c r="G427" i="57"/>
  <c r="G424" i="57"/>
  <c r="G422" i="57"/>
  <c r="G420" i="57"/>
  <c r="G417" i="57"/>
  <c r="G415" i="57"/>
  <c r="G413" i="57"/>
  <c r="G410" i="57"/>
  <c r="G409" i="57" s="1"/>
  <c r="G406" i="57"/>
  <c r="G404" i="57"/>
  <c r="G403" i="57" s="1"/>
  <c r="G399" i="57"/>
  <c r="G398" i="57" s="1"/>
  <c r="G396" i="57"/>
  <c r="G395" i="57" s="1"/>
  <c r="G393" i="57"/>
  <c r="G392" i="57" s="1"/>
  <c r="G389" i="57"/>
  <c r="G387" i="57"/>
  <c r="G385" i="57"/>
  <c r="G381" i="57"/>
  <c r="G376" i="57" s="1"/>
  <c r="G374" i="57"/>
  <c r="G373" i="57" s="1"/>
  <c r="G371" i="57"/>
  <c r="G370" i="57" s="1"/>
  <c r="G368" i="57"/>
  <c r="G367" i="57" s="1"/>
  <c r="G363" i="57"/>
  <c r="G361" i="57"/>
  <c r="G359" i="57"/>
  <c r="G356" i="57"/>
  <c r="G355" i="57" s="1"/>
  <c r="G353" i="57"/>
  <c r="G351" i="57"/>
  <c r="G349" i="57"/>
  <c r="G347" i="57"/>
  <c r="G343" i="57"/>
  <c r="G342" i="57" s="1"/>
  <c r="G337" i="57"/>
  <c r="G336" i="57" s="1"/>
  <c r="G332" i="57"/>
  <c r="G331" i="57" s="1"/>
  <c r="G329" i="57"/>
  <c r="G327" i="57"/>
  <c r="G325" i="57"/>
  <c r="G321" i="57"/>
  <c r="G319" i="57"/>
  <c r="G318" i="57" s="1"/>
  <c r="G316" i="57"/>
  <c r="G314" i="57"/>
  <c r="G311" i="57"/>
  <c r="G310" i="57" s="1"/>
  <c r="G303" i="57"/>
  <c r="G301" i="57"/>
  <c r="G299" i="57"/>
  <c r="G296" i="57"/>
  <c r="G293" i="57"/>
  <c r="G291" i="57"/>
  <c r="G289" i="57"/>
  <c r="G281" i="57"/>
  <c r="G279" i="57"/>
  <c r="G277" i="57"/>
  <c r="G274" i="57"/>
  <c r="G272" i="57"/>
  <c r="G269" i="57"/>
  <c r="G267" i="57"/>
  <c r="G265" i="57"/>
  <c r="G263" i="57"/>
  <c r="G259" i="57"/>
  <c r="G257" i="57"/>
  <c r="G255" i="57"/>
  <c r="G253" i="57"/>
  <c r="G248" i="57"/>
  <c r="G247" i="57" s="1"/>
  <c r="G245" i="57"/>
  <c r="G243" i="57"/>
  <c r="G241" i="57"/>
  <c r="G238" i="57"/>
  <c r="G236" i="57"/>
  <c r="G234" i="57"/>
  <c r="G232" i="57"/>
  <c r="G228" i="57"/>
  <c r="G226" i="57"/>
  <c r="G222" i="57"/>
  <c r="G216" i="57"/>
  <c r="G215" i="57" s="1"/>
  <c r="G214" i="57" s="1"/>
  <c r="G213" i="57" s="1"/>
  <c r="G212" i="57" s="1"/>
  <c r="G210" i="57"/>
  <c r="G209" i="57" s="1"/>
  <c r="G207" i="57"/>
  <c r="G206" i="57" s="1"/>
  <c r="G205" i="57" s="1"/>
  <c r="G197" i="57"/>
  <c r="G196" i="57" s="1"/>
  <c r="G194" i="57"/>
  <c r="G192" i="57"/>
  <c r="G189" i="57"/>
  <c r="G188" i="57" s="1"/>
  <c r="G186" i="57"/>
  <c r="G185" i="57" s="1"/>
  <c r="G181" i="57"/>
  <c r="G180" i="57" s="1"/>
  <c r="G178" i="57"/>
  <c r="G177" i="57" s="1"/>
  <c r="G172" i="57"/>
  <c r="G171" i="57" s="1"/>
  <c r="G168" i="57"/>
  <c r="G167" i="57" s="1"/>
  <c r="G165" i="57"/>
  <c r="G164" i="57" s="1"/>
  <c r="G162" i="57"/>
  <c r="G161" i="57" s="1"/>
  <c r="G157" i="57"/>
  <c r="G156" i="57" s="1"/>
  <c r="G154" i="57"/>
  <c r="G152" i="57"/>
  <c r="G149" i="57"/>
  <c r="G147" i="57"/>
  <c r="G142" i="57"/>
  <c r="G141" i="57" s="1"/>
  <c r="G140" i="57" s="1"/>
  <c r="G139" i="57" s="1"/>
  <c r="G137" i="57"/>
  <c r="G136" i="57" s="1"/>
  <c r="G135" i="57" s="1"/>
  <c r="G133" i="57"/>
  <c r="G132" i="57" s="1"/>
  <c r="G131" i="57" s="1"/>
  <c r="G128" i="57"/>
  <c r="G127" i="57" s="1"/>
  <c r="G125" i="57"/>
  <c r="G124" i="57" s="1"/>
  <c r="G120" i="57"/>
  <c r="G119" i="57" s="1"/>
  <c r="G118" i="57" s="1"/>
  <c r="G116" i="57"/>
  <c r="G115" i="57" s="1"/>
  <c r="G113" i="57"/>
  <c r="G112" i="57" s="1"/>
  <c r="G110" i="57"/>
  <c r="G109" i="57" s="1"/>
  <c r="G107" i="57"/>
  <c r="G106" i="57" s="1"/>
  <c r="G101" i="57"/>
  <c r="G100" i="57" s="1"/>
  <c r="G99" i="57" s="1"/>
  <c r="G98" i="57" s="1"/>
  <c r="G97" i="57" s="1"/>
  <c r="G95" i="57"/>
  <c r="G94" i="57" s="1"/>
  <c r="G90" i="57"/>
  <c r="G85" i="57"/>
  <c r="G84" i="57" s="1"/>
  <c r="G83" i="57" s="1"/>
  <c r="G82" i="57" s="1"/>
  <c r="G80" i="57"/>
  <c r="G79" i="57" s="1"/>
  <c r="G77" i="57"/>
  <c r="G76" i="57" s="1"/>
  <c r="G74" i="57"/>
  <c r="G73" i="57" s="1"/>
  <c r="G69" i="57"/>
  <c r="G68" i="57" s="1"/>
  <c r="G67" i="57" s="1"/>
  <c r="G66" i="57" s="1"/>
  <c r="G64" i="57"/>
  <c r="G62" i="57"/>
  <c r="G59" i="57"/>
  <c r="G57" i="57"/>
  <c r="G54" i="57"/>
  <c r="G52" i="57"/>
  <c r="G50" i="57"/>
  <c r="G47" i="57"/>
  <c r="G45" i="57"/>
  <c r="G42" i="57"/>
  <c r="G40" i="57"/>
  <c r="G37" i="57"/>
  <c r="G35" i="57"/>
  <c r="G32" i="57"/>
  <c r="G30" i="57"/>
  <c r="G27" i="57"/>
  <c r="G26" i="57" s="1"/>
  <c r="G22" i="57"/>
  <c r="G21" i="57" s="1"/>
  <c r="G20" i="57" s="1"/>
  <c r="G19" i="57" s="1"/>
  <c r="G17" i="57"/>
  <c r="G16" i="57" s="1"/>
  <c r="G15" i="57" s="1"/>
  <c r="G14" i="57" s="1"/>
  <c r="D24" i="66"/>
  <c r="G29" i="57" l="1"/>
  <c r="G517" i="57"/>
  <c r="G516" i="57" s="1"/>
  <c r="G515" i="57" s="1"/>
  <c r="G514" i="57" s="1"/>
  <c r="G240" i="57"/>
  <c r="G298" i="57"/>
  <c r="G436" i="57"/>
  <c r="G443" i="57"/>
  <c r="G61" i="57"/>
  <c r="G426" i="57"/>
  <c r="G478" i="57"/>
  <c r="G474" i="57" s="1"/>
  <c r="G160" i="57"/>
  <c r="G504" i="57"/>
  <c r="G358" i="57"/>
  <c r="G146" i="57"/>
  <c r="G467" i="57"/>
  <c r="G466" i="57" s="1"/>
  <c r="G346" i="57"/>
  <c r="G123" i="57"/>
  <c r="G122" i="57" s="1"/>
  <c r="G176" i="57"/>
  <c r="G175" i="57" s="1"/>
  <c r="G288" i="57"/>
  <c r="G287" i="57" s="1"/>
  <c r="G498" i="57"/>
  <c r="G497" i="57" s="1"/>
  <c r="G231" i="57"/>
  <c r="G276" i="57"/>
  <c r="G49" i="57"/>
  <c r="G324" i="57"/>
  <c r="G323" i="57" s="1"/>
  <c r="G56" i="57"/>
  <c r="G419" i="57"/>
  <c r="G408" i="57" s="1"/>
  <c r="G487" i="57"/>
  <c r="G486" i="57" s="1"/>
  <c r="G485" i="57" s="1"/>
  <c r="G262" i="57"/>
  <c r="G221" i="57"/>
  <c r="G151" i="57"/>
  <c r="G159" i="57"/>
  <c r="G252" i="57"/>
  <c r="G89" i="57"/>
  <c r="G88" i="57" s="1"/>
  <c r="G87" i="57" s="1"/>
  <c r="G384" i="57"/>
  <c r="G72" i="57"/>
  <c r="G71" i="57" s="1"/>
  <c r="G313" i="57"/>
  <c r="G309" i="57" s="1"/>
  <c r="G412" i="57"/>
  <c r="G191" i="57"/>
  <c r="G184" i="57" s="1"/>
  <c r="G183" i="57" s="1"/>
  <c r="G271" i="57"/>
  <c r="G44" i="57"/>
  <c r="G34" i="57"/>
  <c r="G39" i="57"/>
  <c r="G204" i="57"/>
  <c r="G203" i="57"/>
  <c r="G526" i="57"/>
  <c r="G105" i="57"/>
  <c r="G104" i="57" s="1"/>
  <c r="G548" i="57"/>
  <c r="G547" i="57" s="1"/>
  <c r="G541" i="57" s="1"/>
  <c r="G286" i="57" l="1"/>
  <c r="G285" i="57" s="1"/>
  <c r="G145" i="57"/>
  <c r="G144" i="57" s="1"/>
  <c r="G130" i="57" s="1"/>
  <c r="G460" i="57"/>
  <c r="G402" i="57"/>
  <c r="G401" i="57" s="1"/>
  <c r="G220" i="57"/>
  <c r="G219" i="57" s="1"/>
  <c r="G345" i="57"/>
  <c r="G341" i="57" s="1"/>
  <c r="G174" i="57"/>
  <c r="G103" i="57"/>
  <c r="G308" i="57"/>
  <c r="G251" i="57"/>
  <c r="G250" i="57" s="1"/>
  <c r="G25" i="57"/>
  <c r="G24" i="57" s="1"/>
  <c r="G13" i="57" s="1"/>
  <c r="G218" i="57" l="1"/>
  <c r="G555" i="57" s="1"/>
  <c r="G12" i="57" s="1"/>
  <c r="C18" i="72" l="1"/>
  <c r="B27" i="68" l="1"/>
  <c r="D14" i="66" l="1"/>
  <c r="D19" i="66"/>
  <c r="D13" i="66" l="1"/>
  <c r="D33" i="66" s="1"/>
</calcChain>
</file>

<file path=xl/sharedStrings.xml><?xml version="1.0" encoding="utf-8"?>
<sst xmlns="http://schemas.openxmlformats.org/spreadsheetml/2006/main" count="5731" uniqueCount="645">
  <si>
    <t xml:space="preserve">                  ИТОГО</t>
  </si>
  <si>
    <t>03</t>
  </si>
  <si>
    <t>14</t>
  </si>
  <si>
    <t>203</t>
  </si>
  <si>
    <t>500</t>
  </si>
  <si>
    <t xml:space="preserve">Межбюджетные трансферты </t>
  </si>
  <si>
    <t>Субсидии на реализацию мероприятий по обеспечению сбалансированности местных бюджетов в рамках  государственной программы "Управление государственными финансами в Новосибирской области на 2014-2019 годы"</t>
  </si>
  <si>
    <t>Прочие межбюджетные трансферты общего характера</t>
  </si>
  <si>
    <t>510</t>
  </si>
  <si>
    <t>01</t>
  </si>
  <si>
    <t>Дотации</t>
  </si>
  <si>
    <t>Дотации на выравнивание бюджетной обеспеченности поселений</t>
  </si>
  <si>
    <t>Дотации бюджетам субъектов Российской Федерации и муниципальных образований</t>
  </si>
  <si>
    <t>Межбюджетные трансферты общего характера</t>
  </si>
  <si>
    <t>730</t>
  </si>
  <si>
    <t>13</t>
  </si>
  <si>
    <t>Обслуживание государственного (муниципального) долга</t>
  </si>
  <si>
    <t>700</t>
  </si>
  <si>
    <t>Процентные платежи по муниципальному долгу</t>
  </si>
  <si>
    <t>Непрограммные направления бюджета района</t>
  </si>
  <si>
    <t>Обслуживание внутреннего государственного и муниципального долга</t>
  </si>
  <si>
    <t>Обслуживание государственного и муниципального долга</t>
  </si>
  <si>
    <t>240</t>
  </si>
  <si>
    <t>02</t>
  </si>
  <si>
    <t>12</t>
  </si>
  <si>
    <t>Иные закупки товаров, работ и услуг для государственных (муниципальных) нужд</t>
  </si>
  <si>
    <t>200</t>
  </si>
  <si>
    <t>Закупка товаров, работ и услуг для государственных (муниципальных) нужд</t>
  </si>
  <si>
    <t>Информирование населения о социально-экономическом и культурном развитии Болотнинского  района</t>
  </si>
  <si>
    <t>Периодическая печать и издательства</t>
  </si>
  <si>
    <t>Телевидение и радиовещание</t>
  </si>
  <si>
    <t>Средства массовой информации</t>
  </si>
  <si>
    <t>620</t>
  </si>
  <si>
    <t>11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</si>
  <si>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</si>
  <si>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</si>
  <si>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</si>
  <si>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Мероприятия в области  спорта и физической культуры</t>
  </si>
  <si>
    <t>Физкультурно-оздоровительная работа и спортивные мероприятия</t>
  </si>
  <si>
    <t xml:space="preserve">Физическая культура </t>
  </si>
  <si>
    <t>Физическая культура и спорт</t>
  </si>
  <si>
    <t>06</t>
  </si>
  <si>
    <t>10</t>
  </si>
  <si>
    <t>Расходы на обеспечение функций государственных (муниципальных) органов</t>
  </si>
  <si>
    <t>Другие вопросы в области социальной политики</t>
  </si>
  <si>
    <t>310</t>
  </si>
  <si>
    <t>04</t>
  </si>
  <si>
    <t>300</t>
  </si>
  <si>
    <t>Социальное обеспечение и иные выплаты населению</t>
  </si>
  <si>
    <t>Выплаты семьям опекунов на содержание подопечных детей</t>
  </si>
  <si>
    <t>Выплата вознаграждения приемным родителям</t>
  </si>
  <si>
    <t>Выплаты приемным семьям на содержание подопечных детей</t>
  </si>
  <si>
    <t>Организация и осуществление деятельности по опеке и попечительству, социальной поддержке детей -сирот и детей, оставшихся без попечения родителей</t>
  </si>
  <si>
    <t>Охрана семьи и детства</t>
  </si>
  <si>
    <t>320</t>
  </si>
  <si>
    <t xml:space="preserve">03 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</si>
  <si>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</si>
  <si>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</si>
  <si>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610</t>
  </si>
  <si>
    <t>Субсидии бюджетным учреждениям</t>
  </si>
  <si>
    <t>Осуществление  отдельных государственных полномочий Новосибирской области  по обеспечению  социального обслуживания отдельных категорий граждан</t>
  </si>
  <si>
    <t>Учреждения социального обслуживания населения</t>
  </si>
  <si>
    <t>Публичные нормативные социальные выплаты гражаднам</t>
  </si>
  <si>
    <t>Доплаты к пенсиям муниципальным служащим</t>
  </si>
  <si>
    <t>Пенсионное обеспечение</t>
  </si>
  <si>
    <t>Социальная политика</t>
  </si>
  <si>
    <t>08</t>
  </si>
  <si>
    <t>850</t>
  </si>
  <si>
    <t xml:space="preserve">Уплата налогов, сборов и иных  платежей </t>
  </si>
  <si>
    <t>800</t>
  </si>
  <si>
    <t>Иные бюджетные ассигнования</t>
  </si>
  <si>
    <t>110</t>
  </si>
  <si>
    <t>Расходы на выплаты персоналу 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</si>
  <si>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</si>
  <si>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государственных внебюджетных фондов</t>
  </si>
  <si>
    <t>Обеспечение деятельности подведомственных учреждений</t>
  </si>
  <si>
    <t>Музеи и постоянные выставки</t>
  </si>
  <si>
    <t>Учреждения культуры и мероприятия в сфере культуры</t>
  </si>
  <si>
    <t>Расходы в сфере культуры</t>
  </si>
  <si>
    <t xml:space="preserve">Культура </t>
  </si>
  <si>
    <t>09</t>
  </si>
  <si>
    <t>07</t>
  </si>
  <si>
    <t>Мероприятия в области образования</t>
  </si>
  <si>
    <t>Прочие учреждения в области образования</t>
  </si>
  <si>
    <t>Развитие образования</t>
  </si>
  <si>
    <t>Другие вопросы в области образования</t>
  </si>
  <si>
    <t>Развитие молодежной политики</t>
  </si>
  <si>
    <t>Расходы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</si>
  <si>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Молодежная политика и оздоровление детей</t>
  </si>
  <si>
    <t>Учреждения по внешкольной работе с детьми</t>
  </si>
  <si>
    <t>Школы-детские сады, школы начальные, неполные средние и средние</t>
  </si>
  <si>
    <t>Общее образование</t>
  </si>
  <si>
    <t>410</t>
  </si>
  <si>
    <t>Бюджетные инвестиции</t>
  </si>
  <si>
    <t>400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</si>
  <si>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</si>
  <si>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Детские дошкольные учреждения</t>
  </si>
  <si>
    <t>Дошкольное образование</t>
  </si>
  <si>
    <t>Образование</t>
  </si>
  <si>
    <t>05</t>
  </si>
  <si>
    <t>Организация и содержание мест захоронения</t>
  </si>
  <si>
    <t>Благоустройство</t>
  </si>
  <si>
    <t>Межбюджетные трансферты</t>
  </si>
  <si>
    <t>Коммунальное хозяйство</t>
  </si>
  <si>
    <t>Капитальные вложения в объекты недвижимого имущества государственной (муниципальной) собственности</t>
  </si>
  <si>
    <t>Жилищное хозяйство</t>
  </si>
  <si>
    <t>Жилищно-коммунальное хозяйство</t>
  </si>
  <si>
    <t>810</t>
  </si>
  <si>
    <t xml:space="preserve">Субсидии юридическим лицам (кроме некоммерческих организаций), индивидуальным предпринимателям, физическим лицам </t>
  </si>
  <si>
    <t>Другие вопросы в области национальной экономики</t>
  </si>
  <si>
    <t>Мероприятия по развитию транспортной системы Болотнинского района и повышению безопасности дорожного движения</t>
  </si>
  <si>
    <t>Развитие транспортной системы Болотнинского района и повышение безопасности дорожного движения</t>
  </si>
  <si>
    <t>Дорожное хозяйство</t>
  </si>
  <si>
    <t>000</t>
  </si>
  <si>
    <t>Осуществление транспортного обслуживания населения между поселениями  в границах Болотнинского района</t>
  </si>
  <si>
    <t xml:space="preserve">Транспорт                                                            </t>
  </si>
  <si>
    <t>Национальная  экономика</t>
  </si>
  <si>
    <t>Обеспечение безопасности жизнедеятельности населения Болотнинского района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</si>
  <si>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</si>
  <si>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</si>
  <si>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</si>
  <si>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</si>
  <si>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</si>
  <si>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</si>
  <si>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</si>
  <si>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870</t>
  </si>
  <si>
    <t>Резервные средства</t>
  </si>
  <si>
    <t>Резервные фонды местных администраций</t>
  </si>
  <si>
    <t>Резервные фонды</t>
  </si>
  <si>
    <t>120</t>
  </si>
  <si>
    <t>Расходы на выплаты персоналу 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</si>
  <si>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оранами управления государственных внебюджетных фондов</t>
  </si>
  <si>
    <t xml:space="preserve">Осуществление переданных полномочий контрольно-счетных органов поселений </t>
  </si>
  <si>
    <t>Расходы на выплаты по оплате труда работников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</si>
  <si>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</si>
  <si>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выплаты персоналу  государственных (муниципальных органов)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</si>
  <si>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 соглашений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</si>
  <si>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Новосибирской области</t>
  </si>
  <si>
    <t>Осуществление полномочий по решению вопросов в сфере административных нарушений</t>
  </si>
  <si>
    <t>Образование и организация деятельности комиссий по делам несовершеннолетних и защите их прав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</si>
  <si>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</si>
  <si>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</si>
  <si>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</si>
  <si>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Глава муниципального образования</t>
  </si>
  <si>
    <t>02 </t>
  </si>
  <si>
    <t> 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</si>
  <si>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</si>
  <si>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</si>
  <si>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Болотнинского района</t>
  </si>
  <si>
    <t>Сумма,   тыс.руб.</t>
  </si>
  <si>
    <t>Код вида расходов</t>
  </si>
  <si>
    <t>Код целевой статьи</t>
  </si>
  <si>
    <t>Код подраздела</t>
  </si>
  <si>
    <t>Код раздела</t>
  </si>
  <si>
    <t>Главный распорядитель</t>
  </si>
  <si>
    <t>Наименование</t>
  </si>
  <si>
    <t>Таблица 1</t>
  </si>
  <si>
    <t>99.0.00.00000</t>
  </si>
  <si>
    <t>99.0.00.00110</t>
  </si>
  <si>
    <t>99.0.00.00190</t>
  </si>
  <si>
    <t>99.0.00.70190</t>
  </si>
  <si>
    <t>99.0.00.70230</t>
  </si>
  <si>
    <t>99.0.00.70210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</si>
  <si>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</si>
  <si>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</si>
  <si>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99.0.0051200</t>
  </si>
  <si>
    <t>99.0.00.00200</t>
  </si>
  <si>
    <t>99.0.00.70180</t>
  </si>
  <si>
    <t>99.0.00.12190</t>
  </si>
  <si>
    <t>99.0.00.51180</t>
  </si>
  <si>
    <t>15.0.00.00000</t>
  </si>
  <si>
    <t>Расходы на обеспечение деятельности  (оказания услуг) муниципальных учреждений</t>
  </si>
  <si>
    <t>15.0.00.00590</t>
  </si>
  <si>
    <t xml:space="preserve"> Расходы на реализацию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</si>
  <si>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15.0.00.70440</t>
  </si>
  <si>
    <t>Расходы на софинансирование к государственной  Новосибирской области "Обеспечение безопасности жизнедеятельности населения Новосибирской области"</t>
  </si>
  <si>
    <t>15.0.00.70445</t>
  </si>
  <si>
    <t>13.0.00.00130</t>
  </si>
  <si>
    <t>13.0.00.00000</t>
  </si>
  <si>
    <t>13.0.00.01010</t>
  </si>
  <si>
    <t>13.0.00.70760</t>
  </si>
  <si>
    <t xml:space="preserve"> Расходы на софинансирование к государственной программе Новосибирской области"Развитие автомобильных дорог регионального, межмуниципального и местного значения в Новосибирской области" в 2015-2020 годах</t>
  </si>
  <si>
    <t>13.0.00.70765</t>
  </si>
  <si>
    <t>Развитие субъектов малого и среднего предпринимательства</t>
  </si>
  <si>
    <t>16.0.00.00000</t>
  </si>
  <si>
    <t>16.0.00.01010</t>
  </si>
  <si>
    <t>09.0.00.00000</t>
  </si>
  <si>
    <t>Обеспечение населения качественным жильем и жилищно-коммунальными услугами</t>
  </si>
  <si>
    <t>07.0.00.00000</t>
  </si>
  <si>
    <t>07.0.00.01590</t>
  </si>
  <si>
    <t>07.0.00.70110</t>
  </si>
  <si>
    <t>07.0.00.02590</t>
  </si>
  <si>
    <t>07.0.00.04590</t>
  </si>
  <si>
    <t>07.0.00.70120</t>
  </si>
  <si>
    <t>Социальная поддержка отдельных категорий детей, обучающихся в образовательных учреждениях</t>
  </si>
  <si>
    <t>Оздоровление детей</t>
  </si>
  <si>
    <t>04.0.00.00000</t>
  </si>
  <si>
    <t xml:space="preserve"> Расходы на реализацию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</si>
  <si>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2015-2020 годах</t>
  </si>
  <si>
    <t>Расходы на софинансирование к  мероприятиям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</si>
  <si>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04.0.00.70355</t>
  </si>
  <si>
    <t>10.0.00.00000</t>
  </si>
  <si>
    <t>Учреждения в области молодежной политики</t>
  </si>
  <si>
    <t>10.0.00.06590</t>
  </si>
  <si>
    <t>07.0.00.05590</t>
  </si>
  <si>
    <t>07.0.00.05600</t>
  </si>
  <si>
    <t xml:space="preserve"> Расходы на реализацию мероприятий по ресурсному обеспечению модернизации образования Новосибирской области</t>
  </si>
  <si>
    <t>07.0.00.70380</t>
  </si>
  <si>
    <t xml:space="preserve"> Расходы на софинансирование к  мероприятиям по ресурсному обеспечению модернизации образования Новосибирской области</t>
  </si>
  <si>
    <t>07.0.00.70385</t>
  </si>
  <si>
    <t>11.0.00.01010</t>
  </si>
  <si>
    <t>12.0.00.01010</t>
  </si>
  <si>
    <t>08.0.00.00000</t>
  </si>
  <si>
    <t>08.0.00.06020</t>
  </si>
  <si>
    <t>08.0.00.07590</t>
  </si>
  <si>
    <t>99.0.00.02020</t>
  </si>
  <si>
    <t>99.0.00.70340</t>
  </si>
  <si>
    <t>14.0.00.01010</t>
  </si>
  <si>
    <t>17.0.00.02190</t>
  </si>
  <si>
    <t>06.0.00.00000</t>
  </si>
  <si>
    <t>06.0.00.01190</t>
  </si>
  <si>
    <t>Расходы на реализацию мероприятий государственной программы Новосибирской области " Развитие физической культуры и спорта в Новосибирской области на 2015-2021 годы"</t>
  </si>
  <si>
    <t>06.0.00.70670</t>
  </si>
  <si>
    <t>99.0.00.03190</t>
  </si>
  <si>
    <t>99.0.00.70220</t>
  </si>
  <si>
    <t>99.0.00.70510</t>
  </si>
  <si>
    <t>00</t>
  </si>
  <si>
    <t>05.0.00.01010</t>
  </si>
  <si>
    <t>99.0.00.10110</t>
  </si>
  <si>
    <t>99.0.00.10100</t>
  </si>
  <si>
    <t>Муниципальная программа "Обеспечение жильем молодых семей в Болотнинском районе на 2016-2020 годы"</t>
  </si>
  <si>
    <t>03.0.00.01010</t>
  </si>
  <si>
    <t>Содержание и развитие инженерной инфраструктуры Болотнинского района</t>
  </si>
  <si>
    <t>02.0.00.01010</t>
  </si>
  <si>
    <t>Муниципальная програмама "Охрана здоровья и формирование здорового образа жизни населения Болотнинского района на 2016-2020 годы"</t>
  </si>
  <si>
    <t>18.0.00.01010</t>
  </si>
  <si>
    <t xml:space="preserve">Обеспечение жильем нуждающтхся в улучшении жилищных условий отдельных категорий граждан, установленных федеральным законои от 12 января 1995г №5-ФЗ "О ветеранах", в соответствии с указом президента Российской Федерации от7 мая 2008 года №714 "Об обеспечении жильем ветеранов великой Отечественной войны 1941-1945 годов" </t>
  </si>
  <si>
    <t>99.0.00.70560</t>
  </si>
  <si>
    <t>Дополнительное образование детей</t>
  </si>
  <si>
    <t>540</t>
  </si>
  <si>
    <t>Муниципальная программа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</si>
  <si>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Расходы на реализаци 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</si>
  <si>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Иные межбюджетные трансферты</t>
  </si>
  <si>
    <t>Код бюджетной классификации Российской Федерации</t>
  </si>
  <si>
    <t>99.0.00.70159</t>
  </si>
  <si>
    <t>99.0.00.70289</t>
  </si>
  <si>
    <t>Сельское хозяйство и рыболовство</t>
  </si>
  <si>
    <t>Реализация мероприятий муниципальной программы Болотнинского района "Стимулирование развития сельского хозяйства Болотнинского района на 2016-2018 годы"</t>
  </si>
  <si>
    <t>19.0.00.01010</t>
  </si>
  <si>
    <t>09.0.00.R0829</t>
  </si>
  <si>
    <t>09.0.00.01030</t>
  </si>
  <si>
    <t>07.0.00.70849</t>
  </si>
  <si>
    <t>04.0.00.70179</t>
  </si>
  <si>
    <t>04.0.00.70359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</si>
  <si>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</si>
  <si>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07.0.00.70910</t>
  </si>
  <si>
    <t>07.0.00.70915</t>
  </si>
  <si>
    <t>Реализация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 на 2015-2020 годы"</t>
  </si>
  <si>
    <t>Культура, кинематография</t>
  </si>
  <si>
    <t>Муниципальная программа "Развитие молодежной политики в Болотнинском районе Новосибирской области на 2017-2019 годы"</t>
  </si>
  <si>
    <t>20.0.00.01010</t>
  </si>
  <si>
    <t>Реализация мероприятий государственной программы Новосибирской области "Культура Новосибирской области на 2015-2020 годы"</t>
  </si>
  <si>
    <t>08.0.00.70660</t>
  </si>
  <si>
    <t xml:space="preserve"> Софинансирование к мероприятиям государственной программы Новосибирской области "Культура Новосибирской области на 2015-2020 годы"</t>
  </si>
  <si>
    <t>08.0.00.70665</t>
  </si>
  <si>
    <t>Расходы на реализацию муниципальной программы "Стимулирование развития жилищного строительства в Болотнинском районе Новосибирской области"</t>
  </si>
  <si>
    <t>22.0.00.01010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</si>
  <si>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(копмлектование книжных фондов муниципальных общедоступных библиотек)</t>
  </si>
  <si>
    <t>09.0.00.70810</t>
  </si>
  <si>
    <t xml:space="preserve">Мероприятия в области коммунального хозяйства </t>
  </si>
  <si>
    <t>09.0.00.01020</t>
  </si>
  <si>
    <t>0412-2200001010-244</t>
  </si>
  <si>
    <t>Стимулирование развития жилищного строительства в Болотнинском районе Новосибирской области на 2017-2022 годы</t>
  </si>
  <si>
    <t>0801-0500001010-620</t>
  </si>
  <si>
    <t>0801-0500001010-240</t>
  </si>
  <si>
    <t>0709-0500001010-240</t>
  </si>
  <si>
    <t>Развитие культуры Болотнинского района на 2016-2018 годы</t>
  </si>
  <si>
    <t>0707-2000001010-240</t>
  </si>
  <si>
    <t>Развитие молодежной политики в Болотнинском районе Новосибирской области на 2017-2019 годы</t>
  </si>
  <si>
    <t>1006-0200001010-240</t>
  </si>
  <si>
    <t>Охрана здоровья и формирование здорового образа жизни населения Болотнинского района Новосибирской области на 2016-2020 годы</t>
  </si>
  <si>
    <t>1003-0300001010-320</t>
  </si>
  <si>
    <t>Обеспечение жильем молодых семей в Болотнинском районе на 2016-2020 гг</t>
  </si>
  <si>
    <t>0405-1900001010-240</t>
  </si>
  <si>
    <t>Стимулирование развития сельского хозяйства Болотнинского района на 2016-2018 годы"</t>
  </si>
  <si>
    <t>1006-1400001010-240</t>
  </si>
  <si>
    <t xml:space="preserve">   Коды БК</t>
  </si>
  <si>
    <t xml:space="preserve">   Наименование  программы</t>
  </si>
  <si>
    <t xml:space="preserve"> № п\п</t>
  </si>
  <si>
    <t>тыс.руб.</t>
  </si>
  <si>
    <t>99.0.03.70289</t>
  </si>
  <si>
    <t>99.0.02.70289</t>
  </si>
  <si>
    <t>99.0.01.70289</t>
  </si>
  <si>
    <t>Расходы на реализацию мероприятий государственной программы Новосибирской области "Обеспечение жильем молодых семей в Новосибирской области" в 2015-2020 годах</t>
  </si>
  <si>
    <t>08.0.00.09590</t>
  </si>
  <si>
    <t>Централизованная библиотечная система</t>
  </si>
  <si>
    <t>Муниципальная программа "Развитие культуры болотнинского района на 2016-2018 годы"</t>
  </si>
  <si>
    <t>23.0.00.01010</t>
  </si>
  <si>
    <t>23.0.00.00000</t>
  </si>
  <si>
    <t>Муниципальная программа "Безопасность дорожного движения в Болотнинском районе на 2015-2020 годы"</t>
  </si>
  <si>
    <t>Муниципальная программа "Безопасность образовательных организаций Болотнинского района на 2018-2020 годы"</t>
  </si>
  <si>
    <t>Муниципальная программа "Повышение кадрового потенциала учреждений образования и здравоохранения Болотнинского района на 2018-2020годы"</t>
  </si>
  <si>
    <t>Реализация основных общеобразовательных программ</t>
  </si>
  <si>
    <t>09.0.00.04010</t>
  </si>
  <si>
    <t>Реализация мероприятий по созданию инфраструктуры по раздельному сбору отходов государственной программы Новосибирской области "Развитие системы обращения с отходами производства и потребления в Новосибирской области в 2015-2020 годах"</t>
  </si>
  <si>
    <t xml:space="preserve"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</t>
  </si>
  <si>
    <t xml:space="preserve"> 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2018-2020 годы"</t>
  </si>
  <si>
    <t>16.0.00.70690</t>
  </si>
  <si>
    <t xml:space="preserve"> Расходы на реализацию государственной программы Новосибирской области "Развитие субъектов малого и среднего предпринимательства в Новосибирской области на 2012-2016 годы"</t>
  </si>
  <si>
    <t>24.0.00.01010</t>
  </si>
  <si>
    <t>Расходы на софинансирование мероприятий мунципальных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</si>
  <si>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Расходы на реализацию мероприятий муниципальной программы "Развитие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</si>
  <si>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24.0.00.00000</t>
  </si>
  <si>
    <t>Развитие и поддержка территориального общественного самоуправления</t>
  </si>
  <si>
    <t>Другие общегосударственные вопросы</t>
  </si>
  <si>
    <t>Ведомственная структура расходов бюджета Болотнинского района  на 2018 год</t>
  </si>
  <si>
    <t xml:space="preserve">          Ведомственная структура расходов бюджета Болотнинского района на 2018 год и плановый период 2019 и 2020 годов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</si>
  <si>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2018 год 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</si>
  <si>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2018 год и плановый период 2019 и 2020 годов</t>
  </si>
  <si>
    <t>0113-2400001010-240</t>
  </si>
  <si>
    <t>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</si>
  <si>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0709-2300001010-610</t>
  </si>
  <si>
    <t>Безопасность дорожного движения в Болотнинском районе на 2015-2020 годы"</t>
  </si>
  <si>
    <t>Развитие субъектов малого и среднего предпринимательства в Болотнинском районе Новосибирской области на 2018-2020 годы"</t>
  </si>
  <si>
    <t>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</t>
  </si>
  <si>
    <t>2018 год</t>
  </si>
  <si>
    <t xml:space="preserve">            Перечень муниципальных программ, предусмотренных к финансированию из бюджета Болотнинского района на 2018 год </t>
  </si>
  <si>
    <t xml:space="preserve">      Перечень муниципальных программ, предусмотренных к финансированию из бюджета Болотнинского района на 2018 год  и плановый период 2019  и 2020 годов</t>
  </si>
  <si>
    <t xml:space="preserve">Приложение 6 к решению  сессии  Совета Депутатов Болотнинского района "О внесении изменений в решение 18 сессии от 04.12.2017г №188
    «О бюджете Болотнинского района на 2018год и плановый период 2019 и 2020 годов» 
</t>
  </si>
  <si>
    <t>Расходы на обеспечение деятельности   муниципальных учреждений</t>
  </si>
  <si>
    <t>15.0.00.70510</t>
  </si>
  <si>
    <t>Осуществление отдельных государственных полномочий Новосибирской области по организации проведения мероприятий по отлову и содержанию безнадзорных животных</t>
  </si>
  <si>
    <t>99.0.00.70160</t>
  </si>
  <si>
    <t>Охрана окружающей среды</t>
  </si>
  <si>
    <t>Охрана объектов растительного и животного мира и среды их обитания</t>
  </si>
  <si>
    <t>99.0.00.70460</t>
  </si>
  <si>
    <t>Расходы на содержание детских дошкольных учреждений</t>
  </si>
  <si>
    <t>07.0.01.70510</t>
  </si>
  <si>
    <t>Расходы на содержание общеобразовательных учреждений</t>
  </si>
  <si>
    <t>07.0.02.70510</t>
  </si>
  <si>
    <t>24.0.00.70610</t>
  </si>
  <si>
    <t>Реализация мероприятий по проектам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</si>
  <si>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99.0.00.70511</t>
  </si>
  <si>
    <t>Расходы на содержание учреждений дополнительного образования</t>
  </si>
  <si>
    <t>07.0.03.70510</t>
  </si>
  <si>
    <t>07.0.00.70510</t>
  </si>
  <si>
    <t>Расходы на содержание прочих учреждений в области образования</t>
  </si>
  <si>
    <t>07.0.04.70510</t>
  </si>
  <si>
    <t>Муниципальная программа "Развитие культуры Болотнинского района на 2016-2018 годы"</t>
  </si>
  <si>
    <t>Расходы на обеспечение деятельности и проведение мероприятий в сфере культуры</t>
  </si>
  <si>
    <t>08.0.00.70510</t>
  </si>
  <si>
    <t>08.0.00.L5192</t>
  </si>
  <si>
    <t>08.0.00.L5195</t>
  </si>
  <si>
    <t>99.0.00.R0209</t>
  </si>
  <si>
    <t xml:space="preserve">Приложение 5 к решению  сессии  Совета Депутатов Болотнинского района "О внесении изменений в решение 18 сессии от 04.12.2017г №188
    «О бюджете Болотнинского района на 2018год и плановый период 2019 и 2020 годов» 
</t>
  </si>
  <si>
    <t>Расходы на содержание специализированного дома для одиноких и престарелых граждан</t>
  </si>
  <si>
    <t>99.0.01.70510</t>
  </si>
  <si>
    <t>Массовый спорт</t>
  </si>
  <si>
    <t>0709-1800001010-240</t>
  </si>
  <si>
    <t xml:space="preserve">Приложение 11 к решению  сессии  Совета Депутатов Болотнинского района "О внесении изменений в решение 18 сессии от 04.12.2017г №188
    «О бюджете Болотнинского района на 2018год и плановый период 2019 и 2020 годов» 
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</si>
  <si>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</si>
  <si>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</si>
  <si>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>Прочие неналоговые доходы бюджетов муниципальных районов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</si>
  <si>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</si>
  <si>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</si>
  <si>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</si>
  <si>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</si>
  <si>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Государственная пошлина за выдачу разрешения на установку рекламной конструкции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</si>
  <si>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</si>
  <si>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</si>
  <si>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Единый налог на вмененный доход для отдельных видов деятельности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</si>
  <si>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</si>
  <si>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Денежные взыскания (штрафы) за нарушение водного законодательства, установленное на водных объектах, находящихся в собственности муниципальных районов</t>
  </si>
  <si>
    <t>ВСЕГО ДОХОДОВ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</si>
  <si>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местных вопросов</t>
  </si>
  <si>
    <t>203 2 02 40014 05 0000 151</t>
  </si>
  <si>
    <t>Иные межбюджетные трансферты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</si>
  <si>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>203 2 02 49999 05 0000 151</t>
  </si>
  <si>
    <t>Иные межбюджетные трансферты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</si>
  <si>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 xml:space="preserve">Иные межбюджетные трансферты на реализацию мероприятий государственной программы Новосибирской области "Обеспечение жильем молодых семей в Новосибирской области на 2015 - 2020 годы" 
</t>
  </si>
  <si>
    <t>203 2 02 04999 05 0000 151</t>
  </si>
  <si>
    <t>в том числе:</t>
  </si>
  <si>
    <t>Субвенции на предоставление жилых помещений  детям-сиротам и детям, оставшимся без попечения родителей, лицам из их числа по договорам найма специализированных жилых помещений</t>
  </si>
  <si>
    <t>203 2 02 35082 05 0000 151</t>
  </si>
  <si>
    <t>203 2 02 30024 05 0000 151</t>
  </si>
  <si>
    <t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</si>
  <si>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203 2 02 35120 05 0000 151</t>
  </si>
  <si>
    <t>Субвенции на осуществление первичного воинского учета на территориях, где отсутствуют военные комиссариаты</t>
  </si>
  <si>
    <t>203 2 02 35118 05 0000 151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</si>
  <si>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</si>
  <si>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социальную поддержку отдельных категорий детей, обучающихся в общеобразовательных организациях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</si>
  <si>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</si>
  <si>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 xml:space="preserve">Субвенции на реализацию основных общеобразовательных программ в муниципальных общеобразовательных организациях  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</si>
  <si>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</si>
  <si>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</si>
  <si>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Субвенции на образование и организацию деятельности комиссий по делам несовершеннолетних и защите их прав</t>
  </si>
  <si>
    <t>Субвенция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</si>
  <si>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</si>
  <si>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Субвенции на осуществление отдельных государственных полномочий НСО по расчету и предоставлению дотаций бюджетам поселений</t>
  </si>
  <si>
    <t xml:space="preserve"> Субвенции бюджетам субъектов Российской Федерации и муниципальных образований</t>
  </si>
  <si>
    <t xml:space="preserve">Субсидии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 Развитие институтов региональной политики Новосибирской области на 2016-2021 годы" </t>
  </si>
  <si>
    <t>203 2 02 29999 05 0000 151</t>
  </si>
  <si>
    <t>Субсдии на реализацию мероприятий по созданию инфраструктуры по раздельному сбору отходов государственной программы Новосибирской области "Развитие системы обращения с отходами производства и потребления в Новосибирской области в 2015-2020 годах"</t>
  </si>
  <si>
    <t>Субсидии на поддержку муниципальных программ формирования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2015 - 2022 годах"</t>
  </si>
  <si>
    <t>203 2 02 25555 05 0000 151</t>
  </si>
  <si>
    <t>203 2 02 25519 05 0000 151</t>
  </si>
  <si>
    <t>Субсидии на реализацию мероприятий государственной программы Новосибирской области "Развитие субъектов малого и среднего предпринимательства в Новосибирской области на 2017 - 2022 годы"</t>
  </si>
  <si>
    <t>203 2 02 25527 05 0000 151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</si>
  <si>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2014 - 2020 годы"</t>
  </si>
  <si>
    <t>Субсидии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2015 - 2025 годы"</t>
  </si>
  <si>
    <t>Субсидии на реализацию мероприятий государственной программы Новосибирской области "Культура Новосибирской области на 2015-2020 годы"</t>
  </si>
  <si>
    <t>203 2 02 20077 05 0000 151</t>
  </si>
  <si>
    <t>Субсидии на оздоровление детей в рамках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 на 2014-2020 годы»</t>
  </si>
  <si>
    <t>Субсидии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2015-2022 годах"</t>
  </si>
  <si>
    <t>Субсидии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годах"</t>
  </si>
  <si>
    <t>203 2 02 20216 05 0000 151</t>
  </si>
  <si>
    <t>Субсидии на реализацию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2016 - 2021 годы"</t>
  </si>
  <si>
    <t xml:space="preserve">Субсидии бюджетам субъектов Российской Федерации и муниципальных образований, в том числе: </t>
  </si>
  <si>
    <t>Дотация из областного бюджета на выравнивание бюджетной обеспеченности муниципальных районов Новосибирской области</t>
  </si>
  <si>
    <t>203 2 02 15001 05 0000 151</t>
  </si>
  <si>
    <t>Межбюджетные трансферты, всего, в том числе:</t>
  </si>
  <si>
    <t xml:space="preserve">Безвозмездные поступления, всего, в том числе: </t>
  </si>
  <si>
    <t xml:space="preserve">000 2 00 00000 00 0000 000   </t>
  </si>
  <si>
    <t>203 1 17 05050 05 0000 180</t>
  </si>
  <si>
    <t>203 1 16 90050 05 0000 140</t>
  </si>
  <si>
    <t>188 1 16 90050 05 0000 140</t>
  </si>
  <si>
    <t>141 1 16 90050 05 0000 140</t>
  </si>
  <si>
    <t>Прочие поступления от денежных взысканий (штрафов) и иных сумм в возмещение ущерба, зачисляемые в бюджеты муниципальных районов, всего</t>
  </si>
  <si>
    <t>000 1 16 90050 05 0000 140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</si>
  <si>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</si>
  <si>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188 1 16 43000 01 0000 140</t>
  </si>
  <si>
    <t>141 1 16 28000 01 0000 140</t>
  </si>
  <si>
    <t>141 1 16 25085 05 0000 140</t>
  </si>
  <si>
    <t>203 1 16 23052 05 0000 140</t>
  </si>
  <si>
    <t>188 1 16 21050 05 0000 140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</si>
  <si>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</si>
  <si>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188 1 16 08000 01 0000 140</t>
  </si>
  <si>
    <t>182 1 16 06000 01 0000 140</t>
  </si>
  <si>
    <t>Денежные взыскания (штрафы) за нарушение законодательства о налогах и сборах</t>
  </si>
  <si>
    <t>182 1 16 03000 00 0000 140</t>
  </si>
  <si>
    <t>Штрафы, санкции, возмещение ущерба</t>
  </si>
  <si>
    <t>000 1 16 00000 00 0000 000</t>
  </si>
  <si>
    <t>203 1 14 06010 13 0000 430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</si>
  <si>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</si>
  <si>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203 1 14 06010 05 0000 430</t>
  </si>
  <si>
    <t>Доходы от продажи материальных и нематериальных активов</t>
  </si>
  <si>
    <t>000 1 14 00000 00 0000 000</t>
  </si>
  <si>
    <t>Прочие доходы от компенсации затрат бюджетов муниципальных районов</t>
  </si>
  <si>
    <t>203 1 13 02990 05 0000 130</t>
  </si>
  <si>
    <t>Прочие доходы от оказания платных услуг (работ)</t>
  </si>
  <si>
    <t>203 1 13 01990 05 0000 130</t>
  </si>
  <si>
    <t>Доходы от оказания платных услуг (работ) и компенсации затрат государства</t>
  </si>
  <si>
    <t>000 1 13 00000 00 0000 000</t>
  </si>
  <si>
    <t>Плата за негативное воздействие на окружающую среду</t>
  </si>
  <si>
    <t>048 1 12 01000 01 0000 120</t>
  </si>
  <si>
    <t>Платежи при пользовании природными ресурсами</t>
  </si>
  <si>
    <t>000 1 12 00000 00 0000 000</t>
  </si>
  <si>
    <t>203 1 11 05030 05 0000 120</t>
  </si>
  <si>
    <t>203 1 11 05010 13 0000 120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</si>
  <si>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</si>
  <si>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203 1 11 05010 05 0000 120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</si>
  <si>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</si>
  <si>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</si>
  <si>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203 1 08 07150 01 0000 110</t>
  </si>
  <si>
    <t>182 1 08 03000 01 0000 110</t>
  </si>
  <si>
    <t>Государственная пошлина</t>
  </si>
  <si>
    <t>000 1 08 00000 00 0000 000</t>
  </si>
  <si>
    <t>182 1 05 04000 02 0000 110</t>
  </si>
  <si>
    <t>Единый сельскохозяйственный налог</t>
  </si>
  <si>
    <t>182 1 05 03000 01 0000 110</t>
  </si>
  <si>
    <t>182 1 05 02000 02 0000 110</t>
  </si>
  <si>
    <t>Налоги на совокупный доход</t>
  </si>
  <si>
    <t>000 1 05 00000 00 0000 000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</si>
  <si>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</si>
  <si>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</si>
  <si>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Налоги на товары (работы, услуги), реализуемые на территории Российской Федерации</t>
  </si>
  <si>
    <t>000 1 03 00000 00 0000 000</t>
  </si>
  <si>
    <t>Налог на доходы физических лиц</t>
  </si>
  <si>
    <t>182 1 01 02000 01 0000 110</t>
  </si>
  <si>
    <t>Налоги на прибыль, доходы</t>
  </si>
  <si>
    <t>000 1 01 00000 00 0000 000</t>
  </si>
  <si>
    <t>Налоговые и неналоговые доходы</t>
  </si>
  <si>
    <t>000 1 00 00000 00 0000 000</t>
  </si>
  <si>
    <t>Сумма, т.руб.</t>
  </si>
  <si>
    <t>Наименование доходного источника</t>
  </si>
  <si>
    <t>КБК</t>
  </si>
  <si>
    <t>таблица 1</t>
  </si>
  <si>
    <t xml:space="preserve">Доходы бюджета Болотнинского района на 2018 год </t>
  </si>
  <si>
    <t>ДОХОДЫ БЮДЖЕТА БОЛОТНИНСКОГО РАЙОНА</t>
  </si>
  <si>
    <t xml:space="preserve">Приложение 3 к  решению сессии  Совета Депутатов Болотнинского района "О внесении изменений в решение 18 сессии от 04.12.2017г №188
    «О бюджете Болотнинского района на 2018год и плановый период 2019 и 2020 годов» 
</t>
  </si>
  <si>
    <t>006 1 16 90050 05 0000 140</t>
  </si>
  <si>
    <t>0412-1600001010-810</t>
  </si>
  <si>
    <t>Расходы на предоставление благоустроенных жилых помещений специализированного жилого фонда детям-сиротам и детям, оставшимся без попечения родителей, лицам из их числа по договорам найма специализированных жилых помещений</t>
  </si>
  <si>
    <t>09.0.0070139</t>
  </si>
  <si>
    <t>09.0.00.L5551</t>
  </si>
  <si>
    <t>Реализация мероприятий по формированию комфортной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2015-2020 годах" (благоустройство дворовых территорий многоквартирных домов населенных пунктов Новосибирской области)</t>
  </si>
  <si>
    <t>Повышение кадрового потенциала учреждений образования и здравоохранения Болотнинского района на 2018-2020годы</t>
  </si>
  <si>
    <t>Развитие образования Болотнинского района Новосибирской области на 2018-2020 годы</t>
  </si>
  <si>
    <t>0709-1100001010-240</t>
  </si>
  <si>
    <t>0709-1200001010-240</t>
  </si>
  <si>
    <t>Организация отдыха и занятости детей в каникулярное время на 2018-2021 годы</t>
  </si>
  <si>
    <t>Муниципальная программа "Организация отдыха и занятости детей Болотнинского района в каникулярное время на 2018-2021 годы"</t>
  </si>
  <si>
    <t>ИТОГО</t>
  </si>
  <si>
    <t>МО Ояшинского с/с</t>
  </si>
  <si>
    <t>Сумма</t>
  </si>
  <si>
    <t xml:space="preserve">Наименование муниципальных образований </t>
  </si>
  <si>
    <t>тыс.рублей</t>
  </si>
  <si>
    <t xml:space="preserve"> Распределение иных межбюджетных трансфертов поселениям Болотнинского района на 2018 год и плановый период 2019 и 2020 годов</t>
  </si>
  <si>
    <t>ИТОГО:</t>
  </si>
  <si>
    <t>Уменьшение прочих остатков денежных средств бюджетов муниципальных районов</t>
  </si>
  <si>
    <t>01 05 02 01 05 0000 610</t>
  </si>
  <si>
    <t>Уменьшение прочих остатков денежных средств бюджетов</t>
  </si>
  <si>
    <t>01 05 02 01 00 0000 610</t>
  </si>
  <si>
    <t>Уменьшение прочих остатков сресдтв бюджетов</t>
  </si>
  <si>
    <t>01 05 02 00 00 0000 600</t>
  </si>
  <si>
    <t>Уменьшение остатков средств бюджетов</t>
  </si>
  <si>
    <t>01 05 00 00 00 0000 600</t>
  </si>
  <si>
    <t>Увеличение прочих остатков денежных средств бюджетов муниципальных районов</t>
  </si>
  <si>
    <t>01 05 02 01 05 0000 510</t>
  </si>
  <si>
    <t>Увеличение прочих остатков денежных средств бюджетов</t>
  </si>
  <si>
    <t>01 05 02 01 00 0000 510</t>
  </si>
  <si>
    <t>Увеличение прочих остатков сресдтв бюджетов</t>
  </si>
  <si>
    <t>01 05 02 00 00 0000 500</t>
  </si>
  <si>
    <t>Увеличение остатков средств бюджетов</t>
  </si>
  <si>
    <t>01 05 00 00 00 0000 500</t>
  </si>
  <si>
    <t>Изменение остатков средств на счетах по учету средств бюджетов</t>
  </si>
  <si>
    <t>01 05 00 00 00 0000 000</t>
  </si>
  <si>
    <t>Погашение бюджетами муниципальных районов кредитов, полученных  от других бюджетов бюджетной системы Российской Федерации в валюте Российской Федерации</t>
  </si>
  <si>
    <t>01 03 00 00 05 0000 810</t>
  </si>
  <si>
    <t>Погашение бюджетных кредитов, полученных  от других бюджетов бюджетной системы Российской Федерации в валюте Российской Федерации</t>
  </si>
  <si>
    <t xml:space="preserve">203 </t>
  </si>
  <si>
    <t>01 03 00 00 00 0000 800</t>
  </si>
  <si>
    <t>Получение бюджетных кредитов от других бюджетов бюджетной системы Российской Федерации бюджетами муниципальных районов в валюте Российской Федерации</t>
  </si>
  <si>
    <t>01 03 00 00 05 0000 710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</si>
  <si>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</si>
  <si>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01 03 00 00 00 0000 700</t>
  </si>
  <si>
    <t>Бюджетные кредиты от других бюджетов бюджетной системы Российской Федерации</t>
  </si>
  <si>
    <t>01 03 00 00 00 0000 000</t>
  </si>
  <si>
    <t>Погашение бюджетами муниципальнымх районов кредитов  от кредитных организаций в валюте Российской Федерации</t>
  </si>
  <si>
    <t>01 02 00 00 05 0000 810</t>
  </si>
  <si>
    <t>Погашение кредитов, предоставленных кредитными организациями в валюте Российской Федерации</t>
  </si>
  <si>
    <t>01 02 00 00 00 0000 800</t>
  </si>
  <si>
    <t>Получение кредитов от кредитных организаций бюджетами муниципальных районов в валюте Российской Федерации</t>
  </si>
  <si>
    <t>01 02 00 00 05 0000 710</t>
  </si>
  <si>
    <t>Получение кредитов от кредитных организаций в валюте Российской Федерации</t>
  </si>
  <si>
    <t>01 02 00 00 00 0000 700</t>
  </si>
  <si>
    <t>Кредиты кредитных организаций в валюте Российской Федерации</t>
  </si>
  <si>
    <t>01 02 00 00 00 0000 000</t>
  </si>
  <si>
    <t>Источники  финансирования дефицита бюджетов - всего</t>
  </si>
  <si>
    <t>90 00 00 00 00 0000 000</t>
  </si>
  <si>
    <t>главного администратора источников финансирования дефицита бюджета</t>
  </si>
  <si>
    <t>источников финансирования дефицита бюджета</t>
  </si>
  <si>
    <t>Сумма, т.р.</t>
  </si>
  <si>
    <t>Наименование источника финансирования дефицитов бюджетов, главного администратора источников финансирования дефицита  бюджета района</t>
  </si>
  <si>
    <t xml:space="preserve"> Источники финансирования дефицита бюджета Болотнинского района на 2018 год</t>
  </si>
  <si>
    <t xml:space="preserve"> Источники финансирования дефицита  бюджета Болотнинского района на 2018 год и плановый период 2019 и 2020 годов</t>
  </si>
  <si>
    <t xml:space="preserve">Приложение 13 к решению  сессии  Совета Депутатов Болотнинского района "О внесении изменений в решение 18 сессии от 04.12.2017г №188
    «О бюджете Болотнинского района на 2018год и плановый период 2019 и 2020 годов» 
</t>
  </si>
  <si>
    <t>МО Светлополянского с/с</t>
  </si>
  <si>
    <t>МО Новобибеевского с/с</t>
  </si>
  <si>
    <t>МО Кунчурукского с/с</t>
  </si>
  <si>
    <t>МО Корниловского с/с</t>
  </si>
  <si>
    <t>МО Карасевского с/с</t>
  </si>
  <si>
    <t>МО Зудовского с/с</t>
  </si>
  <si>
    <t>МО Егоровского с/с</t>
  </si>
  <si>
    <t>МО Дивинского с/с</t>
  </si>
  <si>
    <t>МО Варламовского с/с</t>
  </si>
  <si>
    <t>МО Боровского с/с</t>
  </si>
  <si>
    <t>МО Баратаевского с/с</t>
  </si>
  <si>
    <t>МО Байкальского с/с</t>
  </si>
  <si>
    <t>МО Ачинского с/с</t>
  </si>
  <si>
    <t>МО г. Болотное</t>
  </si>
  <si>
    <t xml:space="preserve">Субвенции на оргназацию проведения мероприятий по отлову и содержанию безнадзорных животных </t>
  </si>
  <si>
    <t xml:space="preserve"> Распределение иных межбюджетных трансфертов на обеспечение сбалансированности местных бюджетов в рамках ГП НСО "Управление государственными финансами в Новосибирской области на 2014-2019 годы" на 2018 год</t>
  </si>
  <si>
    <t>Таблица 1.5</t>
  </si>
  <si>
    <t xml:space="preserve">Приложение 10                                                             к  решению сессии Совета Депутатов Болотнинского района "О бюджете Болотнинского района на 2018 год и плановый период 2019-2020 г.г." </t>
  </si>
  <si>
    <t xml:space="preserve">Расходы на софинансирование по обеспечению автономными дымовыми  пожарными  извещателями жилых помещений,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государственной программы Новосибирской области "Обеспечение безопасности жизнедеятельности населения Новосибирской области на период 2015 - 2020 годов" </t>
  </si>
  <si>
    <t>Расходы в области молодежной политики</t>
  </si>
  <si>
    <t>10.0.00.70510</t>
  </si>
  <si>
    <t>203 2 02 25467 05 0000 151</t>
  </si>
  <si>
    <t>Субсидии на мероприятия по обеспечению развития и укрепления материально-технической базы муниципальных домов культуры в населенных пунктах с числом жителей до 50 тысяч человек в рамках государственной программы Новосибирской области «Культура Новосибирской области" на 2015-2020 годы"</t>
  </si>
  <si>
    <t>Субсидии на мероприятия по поддержке отрасли культуры в рамках государственной программы Новосибирской области "Культура Новосибирской области на 2015 - 2020 годы"(комплектование книжных фондов муниципальных общедоступных библиотек)</t>
  </si>
  <si>
    <t>Субсидии на мероприятия по поддержке отрасли культуры в рамках государственной программы Новосибирской области "Культура Новосибирской области на 2015 - 2020 годы"(подключение муниципальных общедоступных библиотек к информационно-телекоммуникационной сети "Интернет" и развитие  библиотечного дела с учетом задачи расширения информационных технологий и оцифровки)</t>
  </si>
  <si>
    <t>Субсидии на  создание минерализованных полос вокруг населенных пунктов Новосибирской области, нуждающихся в инженерной защите  от лесных и ландшафтных пожаров, в рамках реализации государственной программы Новосибирской области "Обеспечение безопасности жизнедеятельности населения Новосибирской области на период 2015-2020 годов"</t>
  </si>
  <si>
    <t>Субсидии на оснащение автономными дымовыми  пожарными  извещателями жилых помещений,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государственной программы Новосибирской области "Обеспечение безопасности жизнедеятельности населения Новосибирской области на период 2015 - 2020 годов" на 2018 год</t>
  </si>
  <si>
    <t>0801-0800070665-410</t>
  </si>
  <si>
    <t>реконструкция РДК им.Кирова</t>
  </si>
  <si>
    <t>Софинансирование расходов на реализацию мероприятий государственной программы Новосибирской области "Культура Новосибирской области на 2015-2020 годы", в т.ч.</t>
  </si>
  <si>
    <t>0801-0800070660-410</t>
  </si>
  <si>
    <t>Реализация мероприятий государственной программы Новосибирской области "Культура Новосибирской области на 2015-2020 годы", вт.ч.</t>
  </si>
  <si>
    <t>0501-09000R0829-410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</si>
  <si>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</si>
  <si>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Лимиты капитальных вложений, всего тыс.руб.</t>
  </si>
  <si>
    <t>Бюджетная классификация</t>
  </si>
  <si>
    <t xml:space="preserve">Наименование направлений и объектов </t>
  </si>
  <si>
    <t>Распределение ассигнований на капитальные вложения из бюджета Болотнинского района по направлениям и объектам в 2018 году</t>
  </si>
  <si>
    <t>Распределение ассигнований на капитальные вложения из бюджета Болотнинского района по направлениям и объектам в 2018 году и плановом периоде 2019-2020 годов</t>
  </si>
  <si>
    <t xml:space="preserve">"О бюджете Болотнинского района на 2018 год и плановый период 2019 и 2020 г.г." </t>
  </si>
  <si>
    <t>Болотнинского района</t>
  </si>
  <si>
    <t>Совета депутатов</t>
  </si>
  <si>
    <t>к  решению сессии</t>
  </si>
  <si>
    <t>Приложение 12</t>
  </si>
  <si>
    <t>0501-0900070139-410</t>
  </si>
  <si>
    <t>1006-0200001010-610</t>
  </si>
  <si>
    <t>1006-0200001010-620</t>
  </si>
  <si>
    <t>0707-2000001010-610</t>
  </si>
  <si>
    <t>0709-1800001010-110</t>
  </si>
  <si>
    <t>0709-1800001010-610</t>
  </si>
  <si>
    <t>0709-1800001010-620</t>
  </si>
  <si>
    <t>0709-1200001010-610</t>
  </si>
  <si>
    <t>0709-1200001010-620</t>
  </si>
  <si>
    <t>Иные межбюджентые трансферты</t>
  </si>
  <si>
    <t>Обеспечение пожарной безопасности</t>
  </si>
  <si>
    <t>15.0.00.70330</t>
  </si>
  <si>
    <t>15.0.00.70335</t>
  </si>
  <si>
    <t>Расходы на реализацию мероприятий  государственной программы Новосибирской области "Обеспечение безопасности жизнедеятельности населения Новосибирской области на период 2015 - 2020 годов" (обеспечение автономными дымовыми  пожарными  извещателями жилых помещений,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</si>
  <si>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 xml:space="preserve"> Расходы на реализацию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 " государственной программы Новосибирской области "Жилищно-коммунальное хозяйство Новосибирской области в 2015-2020 годах"</t>
  </si>
  <si>
    <t xml:space="preserve"> Расходы на софинансирование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 " государственной программы Новосибирской области "Жилищно-коммунальное хозяйство Новосибирской области в 2015-2020 годах"</t>
  </si>
  <si>
    <t>09.0.00.70815</t>
  </si>
  <si>
    <t xml:space="preserve">Софинансирование к мероприятиям по поддержке отрасли культуры в рамках государственной программы Новосибирской области "Культура Новосибирской области" на 2015-2020 годы" 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</si>
  <si>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(подключение муниципальных общедоступных библиотек к информационно-телекоммуникациооной сети "Интернет" и развитие библиотечного дела с учетом задачи расширения информационных технологий и оцифровки)</t>
  </si>
  <si>
    <t>08.0.00.L5193</t>
  </si>
  <si>
    <t>830</t>
  </si>
  <si>
    <t>Исполнение судебных актов</t>
  </si>
  <si>
    <t>Софинасирование к мероприятиям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</si>
  <si>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Иные межбюджетные трансферты на реализацию мероприятий государственной программы Новосибирской области "Культура Новосибирской области" на 2015-2020 годы</t>
  </si>
  <si>
    <t>081 1 16 90050 05 0000 140</t>
  </si>
  <si>
    <t>Субсдии некоммерческим организациям (за исключением государственных (муниципальных) учреждений)</t>
  </si>
  <si>
    <t>630</t>
  </si>
  <si>
    <t>0412-9900000190-410</t>
  </si>
  <si>
    <t>Доплаты к пенсиям государственных служащих субъектов Российской Федерации и муниципальных служащих</t>
  </si>
  <si>
    <t>Код главного распорядителя бюджетных средств</t>
  </si>
  <si>
    <t>Сумма т.р.</t>
  </si>
  <si>
    <t xml:space="preserve">Код бюджетной классификации </t>
  </si>
  <si>
    <t xml:space="preserve">Перечень публичных нормативных обязательств, подлежащих исполнению за счет средств  бюджета Болотнинского района, на 2018 год </t>
  </si>
  <si>
    <t xml:space="preserve">Перечень публичных нормативных обязательств, подлежащих исполнению за счет средств  бюджета Болотнинского района, на 2018 год и плановый период 2019-2020годов </t>
  </si>
  <si>
    <t>Приложение 7 к  решению сессии Совета Депутатов Болотнинского района "О бюджете Болотнинского района на 2018 год и на плановый период 2019 и 2020 г.г."</t>
  </si>
  <si>
    <t>0709-1200001010-110</t>
  </si>
  <si>
    <t xml:space="preserve"> Распределение иных межбюджетных на реализацию мероприятий ГП НСО "Развитие автомобильных дорог регионального, межмуниципального и местного значения на 2015-2022 годы" на 2018 год</t>
  </si>
  <si>
    <t>Таблица 1.1</t>
  </si>
  <si>
    <t>08.0.00.L4670</t>
  </si>
  <si>
    <t>08.0.00.70290</t>
  </si>
  <si>
    <t>0113-2400001010-630</t>
  </si>
  <si>
    <t>0113-2400070610-630</t>
  </si>
  <si>
    <t xml:space="preserve">Изъятие недвижимости для муниципальных нужд (земельный участок для строительства школы №4 г.Болотное) </t>
  </si>
  <si>
    <t>076 1 16 90050 05 0000 140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</si>
</sst>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* #,##0.00_р_._-;\-* #,##0.00_р_._-;_-* &quot;-&quot;??_р_._-;_-@_-"/>
    <numFmt numFmtId="165" formatCode="0.0"/>
    <numFmt numFmtId="166" formatCode="000000"/>
    <numFmt numFmtId="167" formatCode="#,##0.0"/>
    <numFmt numFmtId="168" formatCode="0.0_ ;[Red]\-0.0\ "/>
    <numFmt numFmtId="169" formatCode="0000000;[Red]\-0000000;&quot;&quot;"/>
    <numFmt numFmtId="170" formatCode="00;[Red]\-00;&quot;&quot;"/>
    <numFmt numFmtId="171" formatCode="000;[Red]\-000;&quot;&quot;"/>
    <numFmt numFmtId="172" formatCode="#,##0.0;[Red]\-#,##0.0;0.0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i/>
      <sz val="10"/>
      <name val="Arial Cyr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Arial"/>
      <family val="2"/>
      <charset val="204"/>
    </font>
    <font>
      <sz val="14"/>
      <name val="Arial"/>
      <family val="2"/>
      <charset val="204"/>
    </font>
    <font>
      <b/>
      <u/>
      <sz val="14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name val="Times New Roman"/>
      <family val="1"/>
      <charset val="1"/>
    </font>
    <font>
      <b/>
      <sz val="14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</font>
    <font>
      <sz val="11"/>
      <name val="Times New Roman"/>
      <family val="1"/>
      <charset val="204"/>
    </font>
    <font>
      <b/>
      <sz val="10"/>
      <name val="Times New Roman"/>
      <family val="1"/>
    </font>
    <font>
      <b/>
      <sz val="12"/>
      <name val="Times New Roman"/>
      <family val="1"/>
    </font>
    <font>
      <sz val="16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5">
    <xf numFmtId="0" fontId="0" fillId="0" borderId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20" fillId="0" borderId="0"/>
    <xf numFmtId="9" fontId="5" fillId="0" borderId="0" applyFont="0" applyFill="0" applyBorder="0" applyAlignment="0" applyProtection="0"/>
    <xf numFmtId="49" fontId="21" fillId="2" borderId="1">
      <alignment horizontal="left" vertical="top" wrapText="1"/>
    </xf>
    <xf numFmtId="164" fontId="9" fillId="0" borderId="0" applyFont="0" applyFill="0" applyBorder="0" applyAlignment="0" applyProtection="0"/>
    <xf numFmtId="0" fontId="4" fillId="0" borderId="0"/>
    <xf numFmtId="0" fontId="20" fillId="0" borderId="0"/>
    <xf numFmtId="0" fontId="23" fillId="0" borderId="0"/>
    <xf numFmtId="0" fontId="6" fillId="0" borderId="0"/>
    <xf numFmtId="0" fontId="6" fillId="0" borderId="0"/>
    <xf numFmtId="0" fontId="24" fillId="0" borderId="0"/>
    <xf numFmtId="0" fontId="3" fillId="0" borderId="0"/>
    <xf numFmtId="0" fontId="2" fillId="0" borderId="0"/>
    <xf numFmtId="0" fontId="20" fillId="0" borderId="0"/>
    <xf numFmtId="0" fontId="9" fillId="0" borderId="0"/>
    <xf numFmtId="0" fontId="20" fillId="0" borderId="0"/>
    <xf numFmtId="0" fontId="1" fillId="0" borderId="0"/>
    <xf numFmtId="0" fontId="38" fillId="0" borderId="0"/>
    <xf numFmtId="0" fontId="41" fillId="0" borderId="0"/>
    <xf numFmtId="0" fontId="6" fillId="0" borderId="0"/>
  </cellStyleXfs>
  <cellXfs count="354">
    <xf numFmtId="0" fontId="0" fillId="0" borderId="0" xfId="0"/>
    <xf numFmtId="0" fontId="7" fillId="0" borderId="0" xfId="1" applyFont="1"/>
    <xf numFmtId="165" fontId="8" fillId="0" borderId="1" xfId="1" applyNumberFormat="1" applyFont="1" applyBorder="1"/>
    <xf numFmtId="49" fontId="10" fillId="0" borderId="1" xfId="0" applyNumberFormat="1" applyFont="1" applyFill="1" applyBorder="1" applyAlignment="1">
      <alignment horizontal="center"/>
    </xf>
    <xf numFmtId="49" fontId="10" fillId="0" borderId="1" xfId="0" applyNumberFormat="1" applyFont="1" applyFill="1" applyBorder="1"/>
    <xf numFmtId="165" fontId="7" fillId="0" borderId="1" xfId="1" applyNumberFormat="1" applyFont="1" applyBorder="1"/>
    <xf numFmtId="49" fontId="11" fillId="0" borderId="1" xfId="2" applyNumberFormat="1" applyFont="1" applyFill="1" applyBorder="1" applyAlignment="1">
      <alignment horizontal="center" wrapText="1"/>
    </xf>
    <xf numFmtId="49" fontId="12" fillId="0" borderId="1" xfId="2" applyNumberFormat="1" applyFont="1" applyBorder="1" applyAlignment="1">
      <alignment horizontal="center" wrapText="1"/>
    </xf>
    <xf numFmtId="49" fontId="11" fillId="0" borderId="1" xfId="2" applyNumberFormat="1" applyFont="1" applyFill="1" applyBorder="1" applyAlignment="1">
      <alignment wrapText="1"/>
    </xf>
    <xf numFmtId="165" fontId="13" fillId="0" borderId="1" xfId="1" applyNumberFormat="1" applyFont="1" applyBorder="1"/>
    <xf numFmtId="49" fontId="14" fillId="0" borderId="1" xfId="2" applyNumberFormat="1" applyFont="1" applyFill="1" applyBorder="1" applyAlignment="1">
      <alignment horizontal="center" wrapText="1"/>
    </xf>
    <xf numFmtId="49" fontId="14" fillId="0" borderId="1" xfId="2" applyNumberFormat="1" applyFont="1" applyFill="1" applyBorder="1" applyAlignment="1">
      <alignment wrapText="1"/>
    </xf>
    <xf numFmtId="49" fontId="12" fillId="0" borderId="1" xfId="2" applyNumberFormat="1" applyFont="1" applyFill="1" applyBorder="1" applyAlignment="1">
      <alignment horizontal="center" wrapText="1"/>
    </xf>
    <xf numFmtId="49" fontId="12" fillId="0" borderId="1" xfId="2" applyNumberFormat="1" applyFont="1" applyFill="1" applyBorder="1" applyAlignment="1">
      <alignment wrapText="1"/>
    </xf>
    <xf numFmtId="49" fontId="12" fillId="0" borderId="1" xfId="0" applyNumberFormat="1" applyFont="1" applyFill="1" applyBorder="1" applyAlignment="1">
      <alignment horizontal="center" wrapText="1"/>
    </xf>
    <xf numFmtId="49" fontId="12" fillId="0" borderId="1" xfId="0" applyNumberFormat="1" applyFont="1" applyBorder="1" applyAlignment="1">
      <alignment horizontal="center" wrapText="1"/>
    </xf>
    <xf numFmtId="49" fontId="12" fillId="0" borderId="1" xfId="0" applyNumberFormat="1" applyFont="1" applyFill="1" applyBorder="1" applyAlignment="1">
      <alignment wrapText="1"/>
    </xf>
    <xf numFmtId="49" fontId="11" fillId="0" borderId="1" xfId="0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wrapText="1"/>
    </xf>
    <xf numFmtId="49" fontId="14" fillId="0" borderId="1" xfId="0" applyNumberFormat="1" applyFont="1" applyFill="1" applyBorder="1" applyAlignment="1">
      <alignment horizontal="center" wrapText="1"/>
    </xf>
    <xf numFmtId="49" fontId="14" fillId="0" borderId="1" xfId="0" applyNumberFormat="1" applyFont="1" applyBorder="1" applyAlignment="1">
      <alignment horizontal="center" wrapText="1"/>
    </xf>
    <xf numFmtId="49" fontId="14" fillId="0" borderId="1" xfId="0" applyNumberFormat="1" applyFont="1" applyBorder="1" applyAlignment="1">
      <alignment wrapText="1"/>
    </xf>
    <xf numFmtId="49" fontId="14" fillId="0" borderId="1" xfId="0" applyNumberFormat="1" applyFont="1" applyFill="1" applyBorder="1" applyAlignment="1">
      <alignment wrapText="1"/>
    </xf>
    <xf numFmtId="49" fontId="7" fillId="0" borderId="1" xfId="0" applyNumberFormat="1" applyFont="1" applyFill="1" applyBorder="1" applyAlignment="1">
      <alignment horizontal="center" wrapText="1"/>
    </xf>
    <xf numFmtId="49" fontId="13" fillId="0" borderId="1" xfId="0" applyNumberFormat="1" applyFont="1" applyFill="1" applyBorder="1" applyAlignment="1">
      <alignment horizontal="center" wrapText="1"/>
    </xf>
    <xf numFmtId="0" fontId="7" fillId="0" borderId="1" xfId="0" applyNumberFormat="1" applyFont="1" applyBorder="1" applyAlignment="1">
      <alignment horizontal="left" wrapText="1"/>
    </xf>
    <xf numFmtId="49" fontId="11" fillId="0" borderId="1" xfId="0" applyNumberFormat="1" applyFont="1" applyBorder="1" applyAlignment="1">
      <alignment horizontal="center" wrapText="1"/>
    </xf>
    <xf numFmtId="49" fontId="7" fillId="0" borderId="1" xfId="0" applyNumberFormat="1" applyFont="1" applyFill="1" applyBorder="1" applyAlignment="1">
      <alignment wrapText="1"/>
    </xf>
    <xf numFmtId="49" fontId="7" fillId="0" borderId="1" xfId="2" applyNumberFormat="1" applyFont="1" applyFill="1" applyBorder="1" applyAlignment="1">
      <alignment horizontal="center" wrapText="1"/>
    </xf>
    <xf numFmtId="49" fontId="15" fillId="0" borderId="1" xfId="0" applyNumberFormat="1" applyFont="1" applyFill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49" fontId="8" fillId="0" borderId="1" xfId="0" applyNumberFormat="1" applyFont="1" applyFill="1" applyBorder="1" applyAlignment="1">
      <alignment horizontal="center" wrapText="1"/>
    </xf>
    <xf numFmtId="49" fontId="8" fillId="0" borderId="1" xfId="0" applyNumberFormat="1" applyFont="1" applyFill="1" applyBorder="1" applyAlignment="1">
      <alignment wrapText="1"/>
    </xf>
    <xf numFmtId="0" fontId="13" fillId="0" borderId="1" xfId="0" applyNumberFormat="1" applyFont="1" applyBorder="1" applyAlignment="1">
      <alignment horizontal="left" wrapText="1"/>
    </xf>
    <xf numFmtId="0" fontId="13" fillId="0" borderId="1" xfId="0" applyNumberFormat="1" applyFont="1" applyFill="1" applyBorder="1" applyAlignment="1">
      <alignment horizontal="center" wrapText="1"/>
    </xf>
    <xf numFmtId="0" fontId="14" fillId="0" borderId="1" xfId="0" applyNumberFormat="1" applyFont="1" applyFill="1" applyBorder="1" applyAlignment="1">
      <alignment wrapText="1"/>
    </xf>
    <xf numFmtId="0" fontId="14" fillId="0" borderId="1" xfId="0" applyNumberFormat="1" applyFont="1" applyFill="1" applyBorder="1" applyAlignment="1">
      <alignment horizontal="center" wrapText="1"/>
    </xf>
    <xf numFmtId="49" fontId="12" fillId="0" borderId="1" xfId="0" applyNumberFormat="1" applyFont="1" applyFill="1" applyBorder="1" applyAlignment="1">
      <alignment horizontal="left" wrapText="1"/>
    </xf>
    <xf numFmtId="166" fontId="14" fillId="0" borderId="1" xfId="0" applyNumberFormat="1" applyFont="1" applyFill="1" applyBorder="1" applyAlignment="1">
      <alignment wrapText="1"/>
    </xf>
    <xf numFmtId="0" fontId="13" fillId="0" borderId="1" xfId="0" applyFont="1" applyBorder="1" applyAlignment="1">
      <alignment horizontal="left" wrapText="1"/>
    </xf>
    <xf numFmtId="0" fontId="7" fillId="0" borderId="1" xfId="0" applyNumberFormat="1" applyFont="1" applyFill="1" applyBorder="1" applyAlignment="1">
      <alignment horizontal="center" wrapText="1"/>
    </xf>
    <xf numFmtId="0" fontId="12" fillId="0" borderId="1" xfId="0" applyNumberFormat="1" applyFont="1" applyBorder="1" applyAlignment="1">
      <alignment horizontal="center" wrapText="1"/>
    </xf>
    <xf numFmtId="0" fontId="7" fillId="0" borderId="1" xfId="1" applyFont="1" applyBorder="1"/>
    <xf numFmtId="49" fontId="13" fillId="0" borderId="1" xfId="0" applyNumberFormat="1" applyFont="1" applyFill="1" applyBorder="1" applyAlignment="1">
      <alignment wrapText="1"/>
    </xf>
    <xf numFmtId="0" fontId="12" fillId="0" borderId="1" xfId="0" applyNumberFormat="1" applyFont="1" applyFill="1" applyBorder="1" applyAlignment="1">
      <alignment horizontal="center" wrapText="1"/>
    </xf>
    <xf numFmtId="0" fontId="11" fillId="0" borderId="1" xfId="0" applyNumberFormat="1" applyFont="1" applyFill="1" applyBorder="1" applyAlignment="1">
      <alignment horizontal="center" wrapText="1"/>
    </xf>
    <xf numFmtId="0" fontId="11" fillId="0" borderId="1" xfId="2" applyNumberFormat="1" applyFont="1" applyFill="1" applyBorder="1" applyAlignment="1">
      <alignment horizontal="center" wrapText="1"/>
    </xf>
    <xf numFmtId="0" fontId="12" fillId="0" borderId="1" xfId="2" applyNumberFormat="1" applyFont="1" applyBorder="1" applyAlignment="1">
      <alignment horizontal="center" wrapText="1"/>
    </xf>
    <xf numFmtId="0" fontId="14" fillId="0" borderId="1" xfId="2" applyNumberFormat="1" applyFont="1" applyFill="1" applyBorder="1" applyAlignment="1">
      <alignment horizontal="center" wrapText="1"/>
    </xf>
    <xf numFmtId="0" fontId="12" fillId="0" borderId="1" xfId="0" applyNumberFormat="1" applyFont="1" applyFill="1" applyBorder="1" applyAlignment="1">
      <alignment wrapText="1"/>
    </xf>
    <xf numFmtId="0" fontId="7" fillId="0" borderId="1" xfId="0" applyFont="1" applyBorder="1" applyAlignment="1">
      <alignment wrapText="1"/>
    </xf>
    <xf numFmtId="49" fontId="8" fillId="0" borderId="1" xfId="2" applyNumberFormat="1" applyFont="1" applyFill="1" applyBorder="1" applyAlignment="1">
      <alignment horizontal="center" wrapText="1"/>
    </xf>
    <xf numFmtId="49" fontId="8" fillId="0" borderId="1" xfId="2" applyNumberFormat="1" applyFont="1" applyBorder="1" applyAlignment="1">
      <alignment horizontal="center" wrapText="1"/>
    </xf>
    <xf numFmtId="49" fontId="8" fillId="0" borderId="1" xfId="2" applyNumberFormat="1" applyFont="1" applyFill="1" applyBorder="1" applyAlignment="1">
      <alignment wrapText="1"/>
    </xf>
    <xf numFmtId="49" fontId="8" fillId="0" borderId="1" xfId="0" applyNumberFormat="1" applyFont="1" applyBorder="1" applyAlignment="1">
      <alignment horizontal="center" wrapText="1"/>
    </xf>
    <xf numFmtId="49" fontId="11" fillId="0" borderId="1" xfId="0" applyNumberFormat="1" applyFont="1" applyBorder="1" applyAlignment="1">
      <alignment wrapText="1"/>
    </xf>
    <xf numFmtId="49" fontId="11" fillId="0" borderId="1" xfId="3" applyNumberFormat="1" applyFont="1" applyFill="1" applyBorder="1" applyAlignment="1">
      <alignment horizontal="center" wrapText="1"/>
    </xf>
    <xf numFmtId="49" fontId="11" fillId="0" borderId="1" xfId="3" applyNumberFormat="1" applyFont="1" applyFill="1" applyBorder="1" applyAlignment="1">
      <alignment wrapText="1"/>
    </xf>
    <xf numFmtId="49" fontId="14" fillId="0" borderId="1" xfId="3" applyNumberFormat="1" applyFont="1" applyFill="1" applyBorder="1" applyAlignment="1">
      <alignment wrapText="1"/>
    </xf>
    <xf numFmtId="165" fontId="8" fillId="0" borderId="1" xfId="1" applyNumberFormat="1" applyFont="1" applyBorder="1" applyAlignment="1"/>
    <xf numFmtId="49" fontId="12" fillId="0" borderId="1" xfId="0" applyNumberFormat="1" applyFont="1" applyBorder="1" applyAlignment="1">
      <alignment wrapText="1"/>
    </xf>
    <xf numFmtId="165" fontId="8" fillId="0" borderId="1" xfId="1" applyNumberFormat="1" applyFont="1" applyFill="1" applyBorder="1" applyAlignment="1" applyProtection="1">
      <alignment horizontal="right" wrapText="1"/>
      <protection hidden="1"/>
    </xf>
    <xf numFmtId="0" fontId="16" fillId="0" borderId="1" xfId="1" applyNumberFormat="1" applyFont="1" applyFill="1" applyBorder="1" applyAlignment="1" applyProtection="1">
      <alignment horizontal="center" vertical="top" wrapText="1"/>
      <protection hidden="1"/>
    </xf>
    <xf numFmtId="0" fontId="8" fillId="0" borderId="1" xfId="1" applyNumberFormat="1" applyFont="1" applyFill="1" applyBorder="1" applyAlignment="1" applyProtection="1">
      <alignment horizontal="center" wrapText="1"/>
      <protection hidden="1"/>
    </xf>
    <xf numFmtId="0" fontId="8" fillId="0" borderId="1" xfId="1" applyNumberFormat="1" applyFont="1" applyFill="1" applyBorder="1" applyAlignment="1" applyProtection="1">
      <alignment horizontal="left" wrapText="1"/>
      <protection hidden="1"/>
    </xf>
    <xf numFmtId="0" fontId="1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7" fillId="0" borderId="0" xfId="1" applyNumberFormat="1" applyFont="1" applyFill="1" applyAlignment="1" applyProtection="1">
      <alignment horizontal="centerContinuous" wrapText="1"/>
      <protection hidden="1"/>
    </xf>
    <xf numFmtId="0" fontId="16" fillId="0" borderId="0" xfId="1" applyNumberFormat="1" applyFont="1" applyFill="1" applyAlignment="1" applyProtection="1">
      <alignment horizontal="centerContinuous" wrapText="1"/>
      <protection hidden="1"/>
    </xf>
    <xf numFmtId="0" fontId="18" fillId="0" borderId="0" xfId="1" applyNumberFormat="1" applyFont="1" applyFill="1" applyAlignment="1" applyProtection="1">
      <protection hidden="1"/>
    </xf>
    <xf numFmtId="0" fontId="19" fillId="0" borderId="0" xfId="1" applyFont="1" applyAlignment="1" applyProtection="1">
      <protection hidden="1"/>
    </xf>
    <xf numFmtId="0" fontId="19" fillId="0" borderId="0" xfId="1" applyNumberFormat="1" applyFont="1" applyFill="1" applyAlignment="1" applyProtection="1">
      <alignment horizontal="right" vertical="center" wrapText="1"/>
      <protection hidden="1"/>
    </xf>
    <xf numFmtId="0" fontId="19" fillId="0" borderId="0" xfId="1" applyNumberFormat="1" applyFont="1" applyFill="1" applyAlignment="1" applyProtection="1">
      <alignment wrapText="1"/>
      <protection hidden="1"/>
    </xf>
    <xf numFmtId="0" fontId="19" fillId="0" borderId="0" xfId="1" applyNumberFormat="1" applyFont="1" applyFill="1" applyAlignment="1" applyProtection="1">
      <alignment horizontal="right" vertical="top" wrapText="1"/>
      <protection hidden="1"/>
    </xf>
    <xf numFmtId="49" fontId="12" fillId="0" borderId="1" xfId="3" applyNumberFormat="1" applyFont="1" applyFill="1" applyBorder="1" applyAlignment="1">
      <alignment wrapText="1"/>
    </xf>
    <xf numFmtId="49" fontId="15" fillId="0" borderId="1" xfId="2" applyNumberFormat="1" applyFont="1" applyFill="1" applyBorder="1" applyAlignment="1">
      <alignment horizontal="center" wrapText="1"/>
    </xf>
    <xf numFmtId="49" fontId="12" fillId="0" borderId="1" xfId="3" applyNumberFormat="1" applyFont="1" applyFill="1" applyBorder="1" applyAlignment="1">
      <alignment horizontal="center" wrapText="1"/>
    </xf>
    <xf numFmtId="49" fontId="14" fillId="0" borderId="1" xfId="3" applyNumberFormat="1" applyFont="1" applyFill="1" applyBorder="1" applyAlignment="1">
      <alignment horizontal="center" wrapText="1"/>
    </xf>
    <xf numFmtId="2" fontId="14" fillId="0" borderId="1" xfId="0" applyNumberFormat="1" applyFont="1" applyFill="1" applyBorder="1" applyAlignment="1">
      <alignment wrapText="1"/>
    </xf>
    <xf numFmtId="165" fontId="13" fillId="0" borderId="0" xfId="1" applyNumberFormat="1" applyFont="1" applyBorder="1"/>
    <xf numFmtId="49" fontId="14" fillId="0" borderId="1" xfId="0" applyNumberFormat="1" applyFont="1" applyFill="1" applyBorder="1" applyAlignment="1">
      <alignment horizontal="left" wrapText="1"/>
    </xf>
    <xf numFmtId="0" fontId="13" fillId="0" borderId="1" xfId="3" applyFont="1" applyBorder="1" applyAlignment="1">
      <alignment horizontal="left" wrapText="1"/>
    </xf>
    <xf numFmtId="49" fontId="12" fillId="0" borderId="1" xfId="3" applyNumberFormat="1" applyFont="1" applyBorder="1" applyAlignment="1">
      <alignment horizontal="center" wrapText="1"/>
    </xf>
    <xf numFmtId="0" fontId="7" fillId="0" borderId="1" xfId="3" applyNumberFormat="1" applyFont="1" applyBorder="1" applyAlignment="1">
      <alignment horizontal="left" wrapText="1"/>
    </xf>
    <xf numFmtId="0" fontId="7" fillId="0" borderId="1" xfId="3" applyFont="1" applyBorder="1" applyAlignment="1">
      <alignment horizontal="left" wrapText="1"/>
    </xf>
    <xf numFmtId="0" fontId="14" fillId="0" borderId="1" xfId="2" applyNumberFormat="1" applyFont="1" applyFill="1" applyBorder="1" applyAlignment="1">
      <alignment wrapText="1"/>
    </xf>
    <xf numFmtId="49" fontId="13" fillId="0" borderId="1" xfId="2" applyNumberFormat="1" applyFont="1" applyFill="1" applyBorder="1" applyAlignment="1">
      <alignment horizontal="center" wrapText="1"/>
    </xf>
    <xf numFmtId="0" fontId="8" fillId="0" borderId="1" xfId="0" applyFont="1" applyBorder="1" applyAlignment="1">
      <alignment horizontal="left" wrapText="1"/>
    </xf>
    <xf numFmtId="49" fontId="7" fillId="0" borderId="1" xfId="3" applyNumberFormat="1" applyFont="1" applyFill="1" applyBorder="1" applyAlignment="1">
      <alignment horizontal="center" wrapText="1"/>
    </xf>
    <xf numFmtId="0" fontId="7" fillId="0" borderId="0" xfId="1" applyNumberFormat="1" applyFont="1" applyFill="1" applyAlignment="1" applyProtection="1">
      <alignment vertical="top" wrapText="1"/>
      <protection hidden="1"/>
    </xf>
    <xf numFmtId="49" fontId="13" fillId="0" borderId="1" xfId="3" applyNumberFormat="1" applyFont="1" applyFill="1" applyBorder="1" applyAlignment="1">
      <alignment horizontal="center" wrapText="1"/>
    </xf>
    <xf numFmtId="49" fontId="15" fillId="0" borderId="1" xfId="2" applyNumberFormat="1" applyFont="1" applyBorder="1" applyAlignment="1">
      <alignment horizontal="center" wrapText="1"/>
    </xf>
    <xf numFmtId="0" fontId="15" fillId="0" borderId="1" xfId="0" applyNumberFormat="1" applyFont="1" applyBorder="1" applyAlignment="1">
      <alignment horizontal="center" wrapText="1"/>
    </xf>
    <xf numFmtId="49" fontId="15" fillId="0" borderId="1" xfId="0" applyNumberFormat="1" applyFont="1" applyBorder="1" applyAlignment="1">
      <alignment horizontal="center" wrapText="1"/>
    </xf>
    <xf numFmtId="0" fontId="6" fillId="0" borderId="0" xfId="5" applyAlignment="1">
      <alignment horizontal="right"/>
    </xf>
    <xf numFmtId="0" fontId="6" fillId="0" borderId="0" xfId="5"/>
    <xf numFmtId="165" fontId="6" fillId="0" borderId="1" xfId="5" applyNumberFormat="1" applyBorder="1" applyAlignment="1">
      <alignment horizontal="center"/>
    </xf>
    <xf numFmtId="0" fontId="6" fillId="0" borderId="0" xfId="5" applyBorder="1"/>
    <xf numFmtId="0" fontId="6" fillId="0" borderId="0" xfId="5" applyBorder="1" applyAlignment="1">
      <alignment horizontal="center"/>
    </xf>
    <xf numFmtId="0" fontId="6" fillId="0" borderId="0" xfId="5" applyAlignment="1">
      <alignment horizontal="left" wrapText="1"/>
    </xf>
    <xf numFmtId="49" fontId="6" fillId="0" borderId="0" xfId="5" applyNumberFormat="1" applyAlignment="1"/>
    <xf numFmtId="0" fontId="16" fillId="0" borderId="0" xfId="25" applyFont="1" applyFill="1" applyBorder="1" applyAlignment="1">
      <alignment vertical="center" wrapText="1"/>
    </xf>
    <xf numFmtId="0" fontId="26" fillId="0" borderId="0" xfId="1" applyNumberFormat="1" applyFont="1" applyFill="1" applyAlignment="1" applyProtection="1">
      <alignment horizontal="center" vertical="top" wrapText="1"/>
      <protection hidden="1"/>
    </xf>
    <xf numFmtId="0" fontId="27" fillId="0" borderId="0" xfId="5" applyFont="1"/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6" fillId="0" borderId="1" xfId="5" applyBorder="1" applyAlignment="1">
      <alignment horizontal="center"/>
    </xf>
    <xf numFmtId="49" fontId="15" fillId="0" borderId="1" xfId="3" applyNumberFormat="1" applyFont="1" applyFill="1" applyBorder="1" applyAlignment="1">
      <alignment horizontal="center" wrapText="1"/>
    </xf>
    <xf numFmtId="49" fontId="15" fillId="0" borderId="1" xfId="3" applyNumberFormat="1" applyFont="1" applyBorder="1" applyAlignment="1">
      <alignment horizontal="center" wrapText="1"/>
    </xf>
    <xf numFmtId="0" fontId="22" fillId="0" borderId="1" xfId="1" applyNumberFormat="1" applyFont="1" applyFill="1" applyBorder="1" applyAlignment="1" applyProtection="1">
      <alignment horizontal="center" wrapText="1"/>
      <protection hidden="1"/>
    </xf>
    <xf numFmtId="0" fontId="15" fillId="0" borderId="1" xfId="2" applyNumberFormat="1" applyFont="1" applyBorder="1" applyAlignment="1">
      <alignment horizontal="center" wrapText="1"/>
    </xf>
    <xf numFmtId="0" fontId="7" fillId="0" borderId="0" xfId="1" applyFont="1" applyAlignment="1" applyProtection="1">
      <alignment horizontal="right"/>
      <protection hidden="1"/>
    </xf>
    <xf numFmtId="0" fontId="7" fillId="0" borderId="0" xfId="1" applyFont="1" applyAlignment="1" applyProtection="1">
      <protection hidden="1"/>
    </xf>
    <xf numFmtId="0" fontId="6" fillId="0" borderId="0" xfId="5" applyAlignment="1">
      <alignment horizontal="center"/>
    </xf>
    <xf numFmtId="0" fontId="7" fillId="0" borderId="0" xfId="28" applyFont="1" applyFill="1"/>
    <xf numFmtId="0" fontId="7" fillId="0" borderId="0" xfId="28" applyFont="1" applyFill="1" applyBorder="1"/>
    <xf numFmtId="165" fontId="29" fillId="0" borderId="0" xfId="28" applyNumberFormat="1" applyFont="1" applyFill="1" applyBorder="1" applyAlignment="1">
      <alignment horizontal="left"/>
    </xf>
    <xf numFmtId="0" fontId="29" fillId="4" borderId="0" xfId="28" applyFont="1" applyFill="1" applyAlignment="1">
      <alignment horizontal="right"/>
    </xf>
    <xf numFmtId="0" fontId="7" fillId="5" borderId="0" xfId="28" applyFont="1" applyFill="1" applyAlignment="1"/>
    <xf numFmtId="0" fontId="7" fillId="4" borderId="0" xfId="28" applyFont="1" applyFill="1" applyAlignment="1"/>
    <xf numFmtId="165" fontId="29" fillId="0" borderId="0" xfId="28" applyNumberFormat="1" applyFont="1" applyFill="1" applyAlignment="1">
      <alignment horizontal="left"/>
    </xf>
    <xf numFmtId="0" fontId="32" fillId="4" borderId="0" xfId="28" applyFont="1" applyFill="1" applyAlignment="1">
      <alignment horizontal="right"/>
    </xf>
    <xf numFmtId="0" fontId="31" fillId="5" borderId="0" xfId="28" applyFont="1" applyFill="1" applyAlignment="1"/>
    <xf numFmtId="0" fontId="31" fillId="4" borderId="0" xfId="28" applyFont="1" applyFill="1" applyAlignment="1"/>
    <xf numFmtId="0" fontId="31" fillId="5" borderId="0" xfId="28" applyFont="1" applyFill="1" applyAlignment="1">
      <alignment horizontal="right"/>
    </xf>
    <xf numFmtId="0" fontId="33" fillId="0" borderId="0" xfId="28" applyFont="1" applyFill="1"/>
    <xf numFmtId="0" fontId="33" fillId="0" borderId="0" xfId="28" applyFont="1" applyFill="1" applyBorder="1"/>
    <xf numFmtId="165" fontId="20" fillId="0" borderId="0" xfId="16" applyNumberFormat="1" applyAlignment="1">
      <alignment horizontal="left"/>
    </xf>
    <xf numFmtId="165" fontId="33" fillId="4" borderId="1" xfId="28" applyNumberFormat="1" applyFont="1" applyFill="1" applyBorder="1" applyAlignment="1">
      <alignment horizontal="right"/>
    </xf>
    <xf numFmtId="0" fontId="30" fillId="5" borderId="1" xfId="28" applyFont="1" applyFill="1" applyBorder="1" applyAlignment="1">
      <alignment wrapText="1"/>
    </xf>
    <xf numFmtId="0" fontId="30" fillId="4" borderId="1" xfId="28" applyFont="1" applyFill="1" applyBorder="1" applyAlignment="1"/>
    <xf numFmtId="0" fontId="29" fillId="5" borderId="1" xfId="28" applyFont="1" applyFill="1" applyBorder="1" applyAlignment="1">
      <alignment wrapText="1"/>
    </xf>
    <xf numFmtId="0" fontId="29" fillId="4" borderId="1" xfId="28" applyFont="1" applyFill="1" applyBorder="1" applyAlignment="1"/>
    <xf numFmtId="0" fontId="29" fillId="5" borderId="1" xfId="28" applyFont="1" applyFill="1" applyBorder="1" applyAlignment="1">
      <alignment vertical="distributed" wrapText="1"/>
    </xf>
    <xf numFmtId="0" fontId="29" fillId="5" borderId="1" xfId="28" applyFont="1" applyFill="1" applyBorder="1" applyAlignment="1">
      <alignment vertical="top" wrapText="1"/>
    </xf>
    <xf numFmtId="0" fontId="34" fillId="0" borderId="0" xfId="28" applyFont="1" applyFill="1"/>
    <xf numFmtId="0" fontId="34" fillId="0" borderId="0" xfId="28" applyFont="1" applyFill="1" applyBorder="1"/>
    <xf numFmtId="165" fontId="30" fillId="3" borderId="0" xfId="28" applyNumberFormat="1" applyFont="1" applyFill="1" applyBorder="1" applyAlignment="1">
      <alignment horizontal="left"/>
    </xf>
    <xf numFmtId="0" fontId="33" fillId="5" borderId="1" xfId="28" applyFont="1" applyFill="1" applyBorder="1" applyAlignment="1">
      <alignment vertical="top" wrapText="1"/>
    </xf>
    <xf numFmtId="165" fontId="33" fillId="3" borderId="0" xfId="28" applyNumberFormat="1" applyFont="1" applyFill="1" applyBorder="1" applyAlignment="1">
      <alignment horizontal="left"/>
    </xf>
    <xf numFmtId="0" fontId="8" fillId="0" borderId="0" xfId="28" applyFont="1" applyFill="1"/>
    <xf numFmtId="0" fontId="8" fillId="0" borderId="0" xfId="28" applyFont="1" applyFill="1" applyBorder="1"/>
    <xf numFmtId="0" fontId="29" fillId="0" borderId="1" xfId="29" applyFont="1" applyFill="1" applyBorder="1" applyAlignment="1">
      <alignment wrapText="1"/>
    </xf>
    <xf numFmtId="0" fontId="30" fillId="5" borderId="1" xfId="28" applyFont="1" applyFill="1" applyBorder="1" applyAlignment="1">
      <alignment vertical="top" wrapText="1"/>
    </xf>
    <xf numFmtId="0" fontId="30" fillId="4" borderId="1" xfId="28" applyFont="1" applyFill="1" applyBorder="1" applyAlignment="1">
      <alignment horizontal="left"/>
    </xf>
    <xf numFmtId="165" fontId="35" fillId="4" borderId="1" xfId="28" applyNumberFormat="1" applyFont="1" applyFill="1" applyBorder="1" applyAlignment="1">
      <alignment horizontal="right" wrapText="1"/>
    </xf>
    <xf numFmtId="0" fontId="30" fillId="0" borderId="1" xfId="28" applyFont="1" applyFill="1" applyBorder="1" applyAlignment="1">
      <alignment vertical="top" wrapText="1"/>
    </xf>
    <xf numFmtId="165" fontId="28" fillId="4" borderId="1" xfId="28" applyNumberFormat="1" applyFont="1" applyFill="1" applyBorder="1" applyAlignment="1">
      <alignment horizontal="right" wrapText="1"/>
    </xf>
    <xf numFmtId="0" fontId="36" fillId="5" borderId="1" xfId="28" applyFont="1" applyFill="1" applyBorder="1" applyAlignment="1">
      <alignment vertical="top" wrapText="1"/>
    </xf>
    <xf numFmtId="0" fontId="36" fillId="5" borderId="1" xfId="16" applyNumberFormat="1" applyFont="1" applyFill="1" applyBorder="1" applyAlignment="1" applyProtection="1">
      <alignment horizontal="justify" vertical="center"/>
      <protection hidden="1"/>
    </xf>
    <xf numFmtId="0" fontId="29" fillId="0" borderId="1" xfId="4" applyNumberFormat="1" applyFont="1" applyFill="1" applyBorder="1" applyAlignment="1" applyProtection="1">
      <alignment horizontal="left" vertical="center"/>
      <protection hidden="1"/>
    </xf>
    <xf numFmtId="2" fontId="29" fillId="0" borderId="0" xfId="28" applyNumberFormat="1" applyFont="1" applyFill="1" applyBorder="1" applyAlignment="1">
      <alignment horizontal="left"/>
    </xf>
    <xf numFmtId="0" fontId="29" fillId="5" borderId="1" xfId="28" applyFont="1" applyFill="1" applyBorder="1" applyAlignment="1"/>
    <xf numFmtId="0" fontId="30" fillId="5" borderId="1" xfId="28" applyFont="1" applyFill="1" applyBorder="1" applyAlignment="1"/>
    <xf numFmtId="49" fontId="29" fillId="4" borderId="1" xfId="28" applyNumberFormat="1" applyFont="1" applyFill="1" applyBorder="1" applyAlignment="1">
      <alignment wrapText="1"/>
    </xf>
    <xf numFmtId="0" fontId="29" fillId="4" borderId="1" xfId="28" applyFont="1" applyFill="1" applyBorder="1" applyAlignment="1">
      <alignment wrapText="1"/>
    </xf>
    <xf numFmtId="0" fontId="29" fillId="4" borderId="1" xfId="28" applyFont="1" applyFill="1" applyBorder="1" applyAlignment="1">
      <alignment horizontal="left"/>
    </xf>
    <xf numFmtId="165" fontId="30" fillId="0" borderId="0" xfId="28" applyNumberFormat="1" applyFont="1" applyFill="1" applyBorder="1" applyAlignment="1">
      <alignment horizontal="left"/>
    </xf>
    <xf numFmtId="0" fontId="32" fillId="4" borderId="1" xfId="28" applyFont="1" applyFill="1" applyBorder="1" applyAlignment="1">
      <alignment horizontal="right" wrapText="1"/>
    </xf>
    <xf numFmtId="0" fontId="32" fillId="5" borderId="1" xfId="30" applyFont="1" applyFill="1" applyBorder="1" applyAlignment="1">
      <alignment horizontal="center" vertical="center" wrapText="1"/>
    </xf>
    <xf numFmtId="0" fontId="32" fillId="4" borderId="1" xfId="30" applyFont="1" applyFill="1" applyBorder="1" applyAlignment="1">
      <alignment horizontal="center" wrapText="1"/>
    </xf>
    <xf numFmtId="0" fontId="37" fillId="4" borderId="0" xfId="28" applyFont="1" applyFill="1" applyBorder="1" applyAlignment="1">
      <alignment horizontal="right" wrapText="1"/>
    </xf>
    <xf numFmtId="0" fontId="37" fillId="4" borderId="0" xfId="28" applyFont="1" applyFill="1" applyBorder="1" applyAlignment="1">
      <alignment horizontal="center" wrapText="1"/>
    </xf>
    <xf numFmtId="0" fontId="32" fillId="4" borderId="0" xfId="28" applyFont="1" applyFill="1" applyBorder="1" applyAlignment="1">
      <alignment horizontal="right" wrapText="1"/>
    </xf>
    <xf numFmtId="0" fontId="32" fillId="5" borderId="0" xfId="28" applyFont="1" applyFill="1" applyBorder="1" applyAlignment="1">
      <alignment horizontal="center" vertical="center" wrapText="1"/>
    </xf>
    <xf numFmtId="0" fontId="32" fillId="4" borderId="0" xfId="28" applyFont="1" applyFill="1" applyAlignment="1"/>
    <xf numFmtId="0" fontId="29" fillId="0" borderId="0" xfId="28" applyFont="1" applyFill="1"/>
    <xf numFmtId="0" fontId="29" fillId="0" borderId="0" xfId="28" applyFont="1" applyFill="1" applyBorder="1"/>
    <xf numFmtId="0" fontId="6" fillId="0" borderId="0" xfId="1" applyNumberFormat="1" applyFont="1" applyFill="1" applyBorder="1" applyAlignment="1" applyProtection="1">
      <alignment horizontal="left" vertical="top" wrapText="1"/>
      <protection hidden="1"/>
    </xf>
    <xf numFmtId="0" fontId="6" fillId="5" borderId="0" xfId="1" applyNumberFormat="1" applyFont="1" applyFill="1" applyBorder="1" applyAlignment="1" applyProtection="1">
      <alignment horizontal="right" vertical="top" wrapText="1"/>
      <protection hidden="1"/>
    </xf>
    <xf numFmtId="0" fontId="31" fillId="5" borderId="0" xfId="28" applyFont="1" applyFill="1" applyAlignment="1">
      <alignment horizontal="center"/>
    </xf>
    <xf numFmtId="0" fontId="6" fillId="0" borderId="1" xfId="5" applyBorder="1" applyAlignment="1">
      <alignment horizontal="center"/>
    </xf>
    <xf numFmtId="0" fontId="17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 wrapText="1"/>
    </xf>
    <xf numFmtId="49" fontId="17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horizontal="right" vertical="center" wrapText="1"/>
    </xf>
    <xf numFmtId="0" fontId="17" fillId="0" borderId="0" xfId="0" applyFont="1" applyFill="1" applyAlignment="1">
      <alignment horizontal="right" vertical="center" wrapText="1"/>
    </xf>
    <xf numFmtId="49" fontId="16" fillId="0" borderId="0" xfId="0" applyNumberFormat="1" applyFont="1" applyFill="1" applyAlignment="1">
      <alignment horizontal="right" vertical="center"/>
    </xf>
    <xf numFmtId="49" fontId="17" fillId="0" borderId="0" xfId="0" applyNumberFormat="1" applyFont="1" applyFill="1" applyAlignment="1">
      <alignment horizontal="right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right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165" fontId="7" fillId="0" borderId="2" xfId="0" applyNumberFormat="1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top" wrapText="1"/>
    </xf>
    <xf numFmtId="49" fontId="7" fillId="0" borderId="1" xfId="0" applyNumberFormat="1" applyFont="1" applyFill="1" applyBorder="1" applyAlignment="1">
      <alignment horizontal="center" vertical="center" wrapText="1"/>
    </xf>
    <xf numFmtId="165" fontId="13" fillId="0" borderId="2" xfId="0" applyNumberFormat="1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center" vertical="top" wrapText="1"/>
    </xf>
    <xf numFmtId="49" fontId="13" fillId="0" borderId="1" xfId="0" applyNumberFormat="1" applyFont="1" applyFill="1" applyBorder="1" applyAlignment="1">
      <alignment horizontal="center" vertical="center" wrapText="1"/>
    </xf>
    <xf numFmtId="165" fontId="22" fillId="0" borderId="2" xfId="0" applyNumberFormat="1" applyFont="1" applyFill="1" applyBorder="1" applyAlignment="1">
      <alignment horizontal="center" vertical="top" wrapText="1"/>
    </xf>
    <xf numFmtId="0" fontId="22" fillId="0" borderId="2" xfId="0" applyFont="1" applyFill="1" applyBorder="1" applyAlignment="1">
      <alignment horizontal="center" vertical="top" wrapText="1"/>
    </xf>
    <xf numFmtId="49" fontId="22" fillId="0" borderId="1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167" fontId="7" fillId="0" borderId="0" xfId="0" applyNumberFormat="1" applyFont="1" applyFill="1"/>
    <xf numFmtId="0" fontId="17" fillId="0" borderId="0" xfId="0" applyFont="1" applyFill="1"/>
    <xf numFmtId="0" fontId="16" fillId="0" borderId="1" xfId="0" applyFont="1" applyFill="1" applyBorder="1"/>
    <xf numFmtId="0" fontId="17" fillId="0" borderId="1" xfId="0" applyFont="1" applyBorder="1" applyAlignment="1">
      <alignment horizontal="left"/>
    </xf>
    <xf numFmtId="0" fontId="17" fillId="0" borderId="1" xfId="0" applyFont="1" applyFill="1" applyBorder="1" applyAlignment="1">
      <alignment horizontal="left"/>
    </xf>
    <xf numFmtId="0" fontId="17" fillId="0" borderId="1" xfId="0" applyFont="1" applyBorder="1" applyAlignment="1">
      <alignment horizontal="left" wrapText="1"/>
    </xf>
    <xf numFmtId="0" fontId="8" fillId="0" borderId="0" xfId="0" applyFont="1" applyFill="1"/>
    <xf numFmtId="0" fontId="17" fillId="0" borderId="3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16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/>
    </xf>
    <xf numFmtId="0" fontId="29" fillId="0" borderId="0" xfId="32" applyNumberFormat="1" applyFont="1" applyFill="1" applyAlignment="1" applyProtection="1">
      <alignment vertical="center" wrapText="1"/>
      <protection hidden="1"/>
    </xf>
    <xf numFmtId="0" fontId="17" fillId="0" borderId="1" xfId="32" applyNumberFormat="1" applyFont="1" applyFill="1" applyBorder="1" applyAlignment="1" applyProtection="1">
      <alignment vertical="center" wrapText="1"/>
      <protection hidden="1"/>
    </xf>
    <xf numFmtId="0" fontId="7" fillId="0" borderId="0" xfId="0" applyFont="1" applyFill="1" applyBorder="1"/>
    <xf numFmtId="165" fontId="17" fillId="0" borderId="0" xfId="0" applyNumberFormat="1" applyFont="1" applyFill="1" applyBorder="1" applyAlignment="1">
      <alignment horizontal="center"/>
    </xf>
    <xf numFmtId="165" fontId="17" fillId="0" borderId="0" xfId="0" applyNumberFormat="1" applyFont="1" applyFill="1" applyBorder="1" applyAlignment="1">
      <alignment horizontal="center" vertical="center" wrapText="1"/>
    </xf>
    <xf numFmtId="0" fontId="13" fillId="0" borderId="0" xfId="32" applyNumberFormat="1" applyFont="1" applyFill="1" applyAlignment="1" applyProtection="1">
      <alignment vertical="center" wrapText="1"/>
      <protection hidden="1"/>
    </xf>
    <xf numFmtId="165" fontId="29" fillId="0" borderId="1" xfId="28" applyNumberFormat="1" applyFont="1" applyFill="1" applyBorder="1" applyAlignment="1">
      <alignment horizontal="right"/>
    </xf>
    <xf numFmtId="165" fontId="29" fillId="0" borderId="1" xfId="28" applyNumberFormat="1" applyFont="1" applyFill="1" applyBorder="1"/>
    <xf numFmtId="165" fontId="30" fillId="0" borderId="1" xfId="28" applyNumberFormat="1" applyFont="1" applyFill="1" applyBorder="1" applyAlignment="1">
      <alignment horizontal="right"/>
    </xf>
    <xf numFmtId="0" fontId="6" fillId="0" borderId="1" xfId="5" applyBorder="1" applyAlignment="1">
      <alignment horizontal="center"/>
    </xf>
    <xf numFmtId="0" fontId="39" fillId="0" borderId="0" xfId="25" applyFont="1" applyFill="1"/>
    <xf numFmtId="167" fontId="39" fillId="0" borderId="0" xfId="25" applyNumberFormat="1" applyFont="1" applyFill="1" applyAlignment="1">
      <alignment horizontal="center" vertical="justify"/>
    </xf>
    <xf numFmtId="0" fontId="39" fillId="0" borderId="0" xfId="25" applyFont="1" applyFill="1" applyAlignment="1">
      <alignment horizontal="center"/>
    </xf>
    <xf numFmtId="167" fontId="40" fillId="0" borderId="1" xfId="25" applyNumberFormat="1" applyFont="1" applyFill="1" applyBorder="1" applyAlignment="1">
      <alignment horizontal="center"/>
    </xf>
    <xf numFmtId="0" fontId="40" fillId="0" borderId="1" xfId="25" applyFont="1" applyFill="1" applyBorder="1" applyAlignment="1">
      <alignment horizontal="center"/>
    </xf>
    <xf numFmtId="0" fontId="40" fillId="0" borderId="1" xfId="25" applyFont="1" applyFill="1" applyBorder="1"/>
    <xf numFmtId="167" fontId="28" fillId="0" borderId="1" xfId="25" applyNumberFormat="1" applyFont="1" applyFill="1" applyBorder="1" applyAlignment="1">
      <alignment horizontal="center" vertical="center"/>
    </xf>
    <xf numFmtId="0" fontId="28" fillId="0" borderId="1" xfId="25" applyFont="1" applyFill="1" applyBorder="1" applyAlignment="1">
      <alignment horizontal="center" vertical="center"/>
    </xf>
    <xf numFmtId="49" fontId="28" fillId="0" borderId="1" xfId="3" applyNumberFormat="1" applyFont="1" applyFill="1" applyBorder="1" applyAlignment="1">
      <alignment wrapText="1"/>
    </xf>
    <xf numFmtId="167" fontId="40" fillId="0" borderId="1" xfId="25" applyNumberFormat="1" applyFont="1" applyFill="1" applyBorder="1" applyAlignment="1">
      <alignment horizontal="center" vertical="justify"/>
    </xf>
    <xf numFmtId="167" fontId="39" fillId="0" borderId="0" xfId="25" applyNumberFormat="1" applyFont="1" applyFill="1"/>
    <xf numFmtId="165" fontId="29" fillId="0" borderId="1" xfId="25" applyNumberFormat="1" applyFont="1" applyFill="1" applyBorder="1" applyAlignment="1">
      <alignment horizontal="center" vertical="center" wrapText="1"/>
    </xf>
    <xf numFmtId="167" fontId="42" fillId="0" borderId="0" xfId="25" applyNumberFormat="1" applyFont="1" applyFill="1" applyAlignment="1">
      <alignment horizontal="center" vertical="justify"/>
    </xf>
    <xf numFmtId="0" fontId="17" fillId="0" borderId="0" xfId="25" applyFont="1" applyFill="1" applyAlignment="1">
      <alignment horizontal="center" vertical="top"/>
    </xf>
    <xf numFmtId="0" fontId="17" fillId="0" borderId="0" xfId="25" applyFont="1" applyFill="1" applyAlignment="1">
      <alignment vertical="top"/>
    </xf>
    <xf numFmtId="0" fontId="29" fillId="0" borderId="0" xfId="25" applyFont="1" applyFill="1" applyBorder="1" applyAlignment="1">
      <alignment vertical="center" wrapText="1"/>
    </xf>
    <xf numFmtId="0" fontId="6" fillId="0" borderId="0" xfId="5" applyFont="1" applyAlignment="1">
      <alignment horizontal="right"/>
    </xf>
    <xf numFmtId="167" fontId="39" fillId="0" borderId="0" xfId="25" applyNumberFormat="1" applyFont="1" applyFill="1" applyAlignment="1">
      <alignment horizontal="right" vertical="justify"/>
    </xf>
    <xf numFmtId="0" fontId="24" fillId="0" borderId="0" xfId="25" applyFill="1"/>
    <xf numFmtId="0" fontId="17" fillId="0" borderId="0" xfId="25" applyFont="1" applyFill="1"/>
    <xf numFmtId="167" fontId="29" fillId="0" borderId="2" xfId="25" applyNumberFormat="1" applyFont="1" applyFill="1" applyBorder="1" applyAlignment="1">
      <alignment horizontal="center" vertical="center" wrapText="1"/>
    </xf>
    <xf numFmtId="49" fontId="14" fillId="0" borderId="1" xfId="3" applyNumberFormat="1" applyFont="1" applyBorder="1" applyAlignment="1">
      <alignment wrapText="1"/>
    </xf>
    <xf numFmtId="49" fontId="14" fillId="0" borderId="1" xfId="3" applyNumberFormat="1" applyFont="1" applyBorder="1" applyAlignment="1">
      <alignment horizontal="center" wrapText="1"/>
    </xf>
    <xf numFmtId="49" fontId="7" fillId="0" borderId="1" xfId="3" applyNumberFormat="1" applyFont="1" applyFill="1" applyBorder="1" applyAlignment="1">
      <alignment wrapText="1"/>
    </xf>
    <xf numFmtId="49" fontId="11" fillId="0" borderId="1" xfId="3" applyNumberFormat="1" applyFont="1" applyBorder="1" applyAlignment="1">
      <alignment horizontal="center" wrapText="1"/>
    </xf>
    <xf numFmtId="167" fontId="29" fillId="0" borderId="2" xfId="25" applyNumberFormat="1" applyFont="1" applyFill="1" applyBorder="1" applyAlignment="1">
      <alignment horizontal="center" vertical="center" wrapText="1"/>
    </xf>
    <xf numFmtId="167" fontId="29" fillId="0" borderId="13" xfId="25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/>
    </xf>
    <xf numFmtId="0" fontId="16" fillId="0" borderId="0" xfId="0" applyFont="1" applyFill="1" applyBorder="1" applyAlignment="1">
      <alignment horizontal="center" vertical="center" wrapText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43" fillId="0" borderId="0" xfId="0" applyFont="1" applyFill="1" applyAlignment="1">
      <alignment vertical="center"/>
    </xf>
    <xf numFmtId="168" fontId="44" fillId="0" borderId="1" xfId="0" applyNumberFormat="1" applyFont="1" applyFill="1" applyBorder="1" applyAlignment="1">
      <alignment horizontal="center" vertical="center"/>
    </xf>
    <xf numFmtId="0" fontId="44" fillId="0" borderId="1" xfId="0" applyFont="1" applyFill="1" applyBorder="1" applyAlignment="1">
      <alignment vertical="center"/>
    </xf>
    <xf numFmtId="169" fontId="44" fillId="0" borderId="1" xfId="34" applyNumberFormat="1" applyFont="1" applyFill="1" applyBorder="1" applyAlignment="1" applyProtection="1">
      <alignment vertical="center"/>
      <protection hidden="1"/>
    </xf>
    <xf numFmtId="170" fontId="44" fillId="0" borderId="1" xfId="34" applyNumberFormat="1" applyFont="1" applyFill="1" applyBorder="1" applyAlignment="1" applyProtection="1">
      <alignment vertical="center"/>
      <protection hidden="1"/>
    </xf>
    <xf numFmtId="171" fontId="44" fillId="0" borderId="1" xfId="34" applyNumberFormat="1" applyFont="1" applyFill="1" applyBorder="1" applyAlignment="1" applyProtection="1">
      <alignment vertical="center"/>
      <protection hidden="1"/>
    </xf>
    <xf numFmtId="171" fontId="44" fillId="0" borderId="1" xfId="34" applyNumberFormat="1" applyFont="1" applyFill="1" applyBorder="1" applyAlignment="1" applyProtection="1">
      <alignment vertical="center" wrapText="1"/>
      <protection hidden="1"/>
    </xf>
    <xf numFmtId="165" fontId="44" fillId="0" borderId="1" xfId="1" applyNumberFormat="1" applyFont="1" applyBorder="1" applyAlignment="1">
      <alignment horizontal="center"/>
    </xf>
    <xf numFmtId="49" fontId="39" fillId="0" borderId="1" xfId="2" applyNumberFormat="1" applyFont="1" applyFill="1" applyBorder="1" applyAlignment="1">
      <alignment horizontal="center" wrapText="1"/>
    </xf>
    <xf numFmtId="49" fontId="39" fillId="0" borderId="1" xfId="2" applyNumberFormat="1" applyFont="1" applyBorder="1" applyAlignment="1">
      <alignment horizontal="center" wrapText="1"/>
    </xf>
    <xf numFmtId="49" fontId="39" fillId="0" borderId="1" xfId="2" applyNumberFormat="1" applyFont="1" applyFill="1" applyBorder="1" applyAlignment="1">
      <alignment wrapText="1"/>
    </xf>
    <xf numFmtId="0" fontId="17" fillId="0" borderId="1" xfId="1" applyNumberFormat="1" applyFont="1" applyFill="1" applyBorder="1" applyAlignment="1" applyProtection="1">
      <alignment horizontal="center" vertical="top" wrapText="1"/>
      <protection hidden="1"/>
    </xf>
    <xf numFmtId="0" fontId="43" fillId="0" borderId="0" xfId="0" applyFont="1" applyFill="1" applyBorder="1" applyAlignment="1">
      <alignment vertical="center"/>
    </xf>
    <xf numFmtId="0" fontId="45" fillId="0" borderId="0" xfId="0" applyFont="1" applyFill="1" applyBorder="1" applyAlignment="1">
      <alignment horizontal="center" vertical="center" wrapText="1"/>
    </xf>
    <xf numFmtId="0" fontId="43" fillId="0" borderId="0" xfId="0" applyFont="1" applyFill="1" applyAlignment="1"/>
    <xf numFmtId="0" fontId="47" fillId="0" borderId="0" xfId="0" applyFont="1" applyFill="1" applyAlignment="1">
      <alignment horizontal="center"/>
    </xf>
    <xf numFmtId="0" fontId="47" fillId="0" borderId="0" xfId="0" applyFont="1" applyFill="1" applyAlignment="1">
      <alignment vertical="center"/>
    </xf>
    <xf numFmtId="0" fontId="17" fillId="0" borderId="0" xfId="0" applyFont="1" applyFill="1" applyAlignment="1"/>
    <xf numFmtId="0" fontId="13" fillId="0" borderId="1" xfId="0" applyNumberFormat="1" applyFont="1" applyFill="1" applyBorder="1" applyAlignment="1">
      <alignment wrapText="1"/>
    </xf>
    <xf numFmtId="0" fontId="14" fillId="0" borderId="1" xfId="3" applyNumberFormat="1" applyFont="1" applyFill="1" applyBorder="1" applyAlignment="1">
      <alignment wrapText="1"/>
    </xf>
    <xf numFmtId="0" fontId="30" fillId="4" borderId="1" xfId="28" applyFont="1" applyFill="1" applyBorder="1" applyAlignment="1">
      <alignment horizontal="center"/>
    </xf>
    <xf numFmtId="0" fontId="37" fillId="5" borderId="0" xfId="28" applyFont="1" applyFill="1" applyBorder="1" applyAlignment="1">
      <alignment horizontal="center" vertical="center" wrapText="1"/>
    </xf>
    <xf numFmtId="165" fontId="30" fillId="4" borderId="1" xfId="28" applyNumberFormat="1" applyFont="1" applyFill="1" applyBorder="1" applyAlignment="1">
      <alignment horizontal="right"/>
    </xf>
    <xf numFmtId="0" fontId="33" fillId="4" borderId="1" xfId="28" applyFont="1" applyFill="1" applyBorder="1" applyAlignment="1">
      <alignment horizontal="center"/>
    </xf>
    <xf numFmtId="0" fontId="30" fillId="4" borderId="1" xfId="28" applyFont="1" applyFill="1" applyBorder="1" applyAlignment="1">
      <alignment horizontal="center"/>
    </xf>
    <xf numFmtId="0" fontId="33" fillId="5" borderId="1" xfId="28" applyFont="1" applyFill="1" applyBorder="1" applyAlignment="1">
      <alignment horizontal="left"/>
    </xf>
    <xf numFmtId="0" fontId="6" fillId="5" borderId="0" xfId="1" applyNumberFormat="1" applyFont="1" applyFill="1" applyBorder="1" applyAlignment="1" applyProtection="1">
      <alignment horizontal="center" vertical="top" wrapText="1"/>
      <protection hidden="1"/>
    </xf>
    <xf numFmtId="0" fontId="37" fillId="5" borderId="0" xfId="28" applyFont="1" applyFill="1" applyBorder="1" applyAlignment="1">
      <alignment horizontal="center" vertical="center" wrapText="1"/>
    </xf>
    <xf numFmtId="0" fontId="30" fillId="4" borderId="1" xfId="28" applyFont="1" applyFill="1" applyBorder="1" applyAlignment="1">
      <alignment horizontal="left" vertical="center"/>
    </xf>
    <xf numFmtId="0" fontId="30" fillId="5" borderId="1" xfId="28" applyFont="1" applyFill="1" applyBorder="1" applyAlignment="1">
      <alignment horizontal="left" vertical="top" wrapText="1"/>
    </xf>
    <xf numFmtId="165" fontId="30" fillId="4" borderId="1" xfId="28" applyNumberFormat="1" applyFont="1" applyFill="1" applyBorder="1" applyAlignment="1">
      <alignment horizontal="right"/>
    </xf>
    <xf numFmtId="165" fontId="17" fillId="0" borderId="1" xfId="0" applyNumberFormat="1" applyFont="1" applyFill="1" applyBorder="1" applyAlignment="1">
      <alignment horizontal="center" vertical="center" wrapText="1"/>
    </xf>
    <xf numFmtId="165" fontId="17" fillId="0" borderId="1" xfId="0" applyNumberFormat="1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7" fillId="0" borderId="0" xfId="0" applyFont="1" applyFill="1" applyAlignment="1">
      <alignment horizontal="right" wrapText="1"/>
    </xf>
    <xf numFmtId="0" fontId="16" fillId="0" borderId="0" xfId="3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/>
    </xf>
    <xf numFmtId="0" fontId="16" fillId="0" borderId="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46" fillId="0" borderId="0" xfId="0" applyFont="1" applyFill="1" applyBorder="1" applyAlignment="1">
      <alignment horizontal="center" vertical="center" wrapText="1"/>
    </xf>
    <xf numFmtId="0" fontId="43" fillId="0" borderId="0" xfId="0" applyFont="1" applyFill="1" applyAlignment="1">
      <alignment horizontal="center"/>
    </xf>
    <xf numFmtId="0" fontId="17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172" fontId="17" fillId="0" borderId="3" xfId="0" applyNumberFormat="1" applyFont="1" applyFill="1" applyBorder="1" applyAlignment="1">
      <alignment horizontal="center" vertical="center" wrapText="1"/>
    </xf>
    <xf numFmtId="172" fontId="17" fillId="0" borderId="2" xfId="0" applyNumberFormat="1" applyFont="1" applyFill="1" applyBorder="1" applyAlignment="1">
      <alignment horizontal="center" vertical="center" wrapText="1"/>
    </xf>
    <xf numFmtId="49" fontId="28" fillId="0" borderId="3" xfId="33" applyNumberFormat="1" applyFont="1" applyFill="1" applyBorder="1" applyAlignment="1">
      <alignment horizontal="center" wrapText="1"/>
    </xf>
    <xf numFmtId="49" fontId="28" fillId="0" borderId="2" xfId="33" applyNumberFormat="1" applyFont="1" applyFill="1" applyBorder="1" applyAlignment="1">
      <alignment horizontal="center" wrapText="1"/>
    </xf>
    <xf numFmtId="0" fontId="30" fillId="0" borderId="0" xfId="25" applyFont="1" applyFill="1" applyBorder="1" applyAlignment="1">
      <alignment horizontal="center" vertical="center" wrapText="1"/>
    </xf>
    <xf numFmtId="167" fontId="29" fillId="0" borderId="3" xfId="25" applyNumberFormat="1" applyFont="1" applyFill="1" applyBorder="1" applyAlignment="1">
      <alignment horizontal="center" vertical="center" wrapText="1"/>
    </xf>
    <xf numFmtId="167" fontId="29" fillId="0" borderId="2" xfId="25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49" fontId="17" fillId="0" borderId="5" xfId="0" applyNumberFormat="1" applyFont="1" applyFill="1" applyBorder="1" applyAlignment="1">
      <alignment horizontal="center" vertical="center" wrapText="1"/>
    </xf>
    <xf numFmtId="49" fontId="17" fillId="0" borderId="4" xfId="0" applyNumberFormat="1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49" fontId="17" fillId="0" borderId="0" xfId="0" applyNumberFormat="1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right" vertical="center" wrapText="1"/>
    </xf>
    <xf numFmtId="49" fontId="17" fillId="0" borderId="0" xfId="0" applyNumberFormat="1" applyFont="1" applyFill="1" applyAlignment="1">
      <alignment horizontal="right" vertical="center"/>
    </xf>
    <xf numFmtId="49" fontId="16" fillId="0" borderId="0" xfId="0" applyNumberFormat="1" applyFont="1" applyFill="1" applyAlignment="1">
      <alignment horizontal="right" vertical="center"/>
    </xf>
    <xf numFmtId="0" fontId="6" fillId="0" borderId="5" xfId="5" applyBorder="1" applyAlignment="1">
      <alignment horizontal="center" wrapText="1"/>
    </xf>
    <xf numFmtId="0" fontId="6" fillId="0" borderId="8" xfId="5" applyBorder="1" applyAlignment="1">
      <alignment horizontal="center" wrapText="1"/>
    </xf>
    <xf numFmtId="0" fontId="6" fillId="0" borderId="4" xfId="5" applyBorder="1" applyAlignment="1">
      <alignment horizontal="center" wrapText="1"/>
    </xf>
    <xf numFmtId="0" fontId="6" fillId="0" borderId="5" xfId="5" applyBorder="1" applyAlignment="1">
      <alignment horizontal="center"/>
    </xf>
    <xf numFmtId="0" fontId="6" fillId="0" borderId="4" xfId="5" applyBorder="1" applyAlignment="1">
      <alignment horizontal="center"/>
    </xf>
    <xf numFmtId="0" fontId="6" fillId="0" borderId="5" xfId="5" applyBorder="1" applyAlignment="1">
      <alignment horizontal="center" vertical="center" wrapText="1"/>
    </xf>
    <xf numFmtId="0" fontId="6" fillId="0" borderId="8" xfId="5" applyBorder="1" applyAlignment="1">
      <alignment horizontal="center" vertical="center" wrapText="1"/>
    </xf>
    <xf numFmtId="0" fontId="6" fillId="0" borderId="4" xfId="5" applyBorder="1" applyAlignment="1">
      <alignment horizontal="center" vertical="center" wrapText="1"/>
    </xf>
    <xf numFmtId="49" fontId="25" fillId="0" borderId="5" xfId="27" applyNumberFormat="1" applyFont="1" applyFill="1" applyBorder="1" applyAlignment="1">
      <alignment horizontal="center" vertical="center" wrapText="1"/>
    </xf>
    <xf numFmtId="49" fontId="25" fillId="0" borderId="8" xfId="27" applyNumberFormat="1" applyFont="1" applyFill="1" applyBorder="1" applyAlignment="1">
      <alignment horizontal="center" vertical="center" wrapText="1"/>
    </xf>
    <xf numFmtId="0" fontId="6" fillId="0" borderId="1" xfId="5" applyBorder="1" applyAlignment="1">
      <alignment horizontal="center"/>
    </xf>
    <xf numFmtId="0" fontId="6" fillId="0" borderId="3" xfId="5" applyBorder="1" applyAlignment="1">
      <alignment horizontal="center"/>
    </xf>
    <xf numFmtId="0" fontId="6" fillId="0" borderId="13" xfId="5" applyBorder="1" applyAlignment="1">
      <alignment horizontal="center"/>
    </xf>
    <xf numFmtId="0" fontId="6" fillId="0" borderId="2" xfId="5" applyBorder="1" applyAlignment="1">
      <alignment horizontal="center"/>
    </xf>
    <xf numFmtId="0" fontId="16" fillId="0" borderId="0" xfId="5" applyFont="1" applyAlignment="1">
      <alignment horizontal="center" vertical="center" wrapText="1"/>
    </xf>
    <xf numFmtId="0" fontId="16" fillId="0" borderId="0" xfId="5" applyFont="1" applyAlignment="1">
      <alignment horizontal="center" wrapText="1"/>
    </xf>
    <xf numFmtId="0" fontId="6" fillId="0" borderId="15" xfId="5" applyBorder="1" applyAlignment="1">
      <alignment horizontal="center" wrapText="1"/>
    </xf>
    <xf numFmtId="0" fontId="6" fillId="0" borderId="6" xfId="5" applyBorder="1" applyAlignment="1">
      <alignment horizontal="center" wrapText="1"/>
    </xf>
    <xf numFmtId="0" fontId="6" fillId="0" borderId="14" xfId="5" applyBorder="1" applyAlignment="1">
      <alignment horizontal="center" wrapText="1"/>
    </xf>
    <xf numFmtId="0" fontId="6" fillId="0" borderId="12" xfId="5" applyBorder="1" applyAlignment="1">
      <alignment horizontal="center" wrapText="1"/>
    </xf>
    <xf numFmtId="0" fontId="6" fillId="0" borderId="0" xfId="5" applyBorder="1" applyAlignment="1">
      <alignment horizontal="center" wrapText="1"/>
    </xf>
    <xf numFmtId="0" fontId="6" fillId="0" borderId="11" xfId="5" applyBorder="1" applyAlignment="1">
      <alignment horizontal="center" wrapText="1"/>
    </xf>
    <xf numFmtId="0" fontId="6" fillId="0" borderId="10" xfId="5" applyBorder="1" applyAlignment="1">
      <alignment horizontal="center" wrapText="1"/>
    </xf>
    <xf numFmtId="0" fontId="6" fillId="0" borderId="7" xfId="5" applyBorder="1" applyAlignment="1">
      <alignment horizontal="center" wrapText="1"/>
    </xf>
    <xf numFmtId="0" fontId="6" fillId="0" borderId="9" xfId="5" applyBorder="1" applyAlignment="1">
      <alignment horizontal="center" wrapText="1"/>
    </xf>
    <xf numFmtId="49" fontId="25" fillId="0" borderId="15" xfId="27" applyNumberFormat="1" applyFont="1" applyFill="1" applyBorder="1" applyAlignment="1">
      <alignment horizontal="center" vertical="center" wrapText="1"/>
    </xf>
    <xf numFmtId="49" fontId="25" fillId="0" borderId="6" xfId="27" applyNumberFormat="1" applyFont="1" applyFill="1" applyBorder="1" applyAlignment="1">
      <alignment horizontal="center" vertical="center" wrapText="1"/>
    </xf>
    <xf numFmtId="49" fontId="25" fillId="0" borderId="14" xfId="27" applyNumberFormat="1" applyFont="1" applyFill="1" applyBorder="1" applyAlignment="1">
      <alignment horizontal="center" vertical="center" wrapText="1"/>
    </xf>
    <xf numFmtId="49" fontId="25" fillId="0" borderId="10" xfId="27" applyNumberFormat="1" applyFont="1" applyFill="1" applyBorder="1" applyAlignment="1">
      <alignment horizontal="center" vertical="center" wrapText="1"/>
    </xf>
    <xf numFmtId="49" fontId="25" fillId="0" borderId="7" xfId="27" applyNumberFormat="1" applyFont="1" applyFill="1" applyBorder="1" applyAlignment="1">
      <alignment horizontal="center" vertical="center" wrapText="1"/>
    </xf>
    <xf numFmtId="49" fontId="25" fillId="0" borderId="9" xfId="27" applyNumberFormat="1" applyFont="1" applyFill="1" applyBorder="1" applyAlignment="1">
      <alignment horizontal="center" vertical="center" wrapText="1"/>
    </xf>
    <xf numFmtId="0" fontId="6" fillId="0" borderId="15" xfId="5" applyBorder="1" applyAlignment="1">
      <alignment horizontal="center" vertical="center" wrapText="1"/>
    </xf>
    <xf numFmtId="0" fontId="6" fillId="0" borderId="6" xfId="5" applyBorder="1" applyAlignment="1">
      <alignment horizontal="center" vertical="center" wrapText="1"/>
    </xf>
    <xf numFmtId="0" fontId="6" fillId="0" borderId="14" xfId="5" applyBorder="1" applyAlignment="1">
      <alignment horizontal="center" vertical="center" wrapText="1"/>
    </xf>
    <xf numFmtId="0" fontId="6" fillId="0" borderId="12" xfId="5" applyBorder="1" applyAlignment="1">
      <alignment horizontal="center" vertical="center" wrapText="1"/>
    </xf>
    <xf numFmtId="0" fontId="6" fillId="0" borderId="0" xfId="5" applyBorder="1" applyAlignment="1">
      <alignment horizontal="center" vertical="center" wrapText="1"/>
    </xf>
    <xf numFmtId="0" fontId="6" fillId="0" borderId="11" xfId="5" applyBorder="1" applyAlignment="1">
      <alignment horizontal="center" vertical="center" wrapText="1"/>
    </xf>
    <xf numFmtId="0" fontId="6" fillId="0" borderId="10" xfId="5" applyBorder="1" applyAlignment="1">
      <alignment horizontal="center" vertical="center" wrapText="1"/>
    </xf>
    <xf numFmtId="0" fontId="6" fillId="0" borderId="7" xfId="5" applyBorder="1" applyAlignment="1">
      <alignment horizontal="center" vertical="center" wrapText="1"/>
    </xf>
    <xf numFmtId="0" fontId="6" fillId="0" borderId="9" xfId="5" applyBorder="1" applyAlignment="1">
      <alignment horizontal="center" vertical="center" wrapText="1"/>
    </xf>
    <xf numFmtId="0" fontId="16" fillId="0" borderId="0" xfId="1" applyNumberFormat="1" applyFont="1" applyFill="1" applyAlignment="1" applyProtection="1">
      <alignment horizontal="center" wrapText="1"/>
      <protection hidden="1"/>
    </xf>
    <xf numFmtId="0" fontId="7" fillId="0" borderId="0" xfId="1" applyFont="1" applyAlignment="1" applyProtection="1">
      <alignment horizontal="center"/>
      <protection hidden="1"/>
    </xf>
  </cellXfs>
  <cellStyles count="35">
    <cellStyle name="Обычный" xfId="0" builtinId="0"/>
    <cellStyle name="Обычный 10" xfId="31"/>
    <cellStyle name="Обычный 11" xfId="33"/>
    <cellStyle name="Обычный 2" xfId="3"/>
    <cellStyle name="Обычный 2 2" xfId="4"/>
    <cellStyle name="Обычный 2 3" xfId="21"/>
    <cellStyle name="Обычный 2 4" xfId="23"/>
    <cellStyle name="Обычный 2 5" xfId="32"/>
    <cellStyle name="Обычный 3" xfId="5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 8" xfId="20"/>
    <cellStyle name="Обычный 8 2" xfId="26"/>
    <cellStyle name="Обычный 8 3" xfId="27"/>
    <cellStyle name="Обычный 9" xfId="22"/>
    <cellStyle name="Обычный 9 2" xfId="24"/>
    <cellStyle name="Обычный_tmp" xfId="1"/>
    <cellStyle name="Обычный_Tmp1" xfId="34"/>
    <cellStyle name="Обычный_Прил.1_Администраторы доходов_Таблица 2 2" xfId="30"/>
    <cellStyle name="Обычный_Приложение 3 доходы" xfId="29"/>
    <cellStyle name="Обычный_Приложение 3 доходы 2" xfId="28"/>
    <cellStyle name="Обычный_приложение 4 ведомственная" xfId="2"/>
    <cellStyle name="Обычный_Приложение 8 кап.вложения" xfId="25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8;&#1080;&#1093;&#1086;&#1085;&#1086;&#1074;&#1072;%20&#1045;&#1052;/Desktop/&#1041;&#1102;&#1076;&#1078;&#1077;&#1090;%202018/&#1082;%20&#1089;&#1077;&#1089;&#1089;&#1080;&#1080;/&#1054;&#1073;&#1084;&#1077;&#1085;/&#1040;&#1076;&#1084;&#1080;&#1085;&#1080;&#1089;&#1090;&#1088;&#1072;&#1090;&#1086;&#1088;/&#1056;&#1072;&#1073;&#1086;&#1095;&#1080;&#1081;%20&#1089;&#1090;&#1086;&#1083;/&#1088;&#1077;&#1096;&#1077;&#1085;&#1080;&#1103;%202013/&#1041;&#1102;&#1076;&#1078;&#1077;&#1090;%202013%20&#1085;&#1072;%2028.08.2013/&#1055;&#1088;&#1080;&#1083;&#1086;&#1078;&#1077;&#1085;&#1080;&#1103;%20%20&#1085;&#1072;%2028.08.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ходы 2013"/>
    </sheetNames>
    <sheetDataSet>
      <sheetData sheetId="0" refreshError="1">
        <row r="16">
          <cell r="B16" t="str">
            <v>Налог, взимаемый в связи с применением патентной системы налогообложения, зачисляемый в бюджеты муниципальных районов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81"/>
  <sheetViews>
    <sheetView view="pageBreakPreview" topLeftCell="A76" zoomScale="75" zoomScaleSheetLayoutView="75" workbookViewId="0">
      <selection activeCell="C10" sqref="C10"/>
    </sheetView>
  </sheetViews>
  <sheetFormatPr defaultColWidth="9.125" defaultRowHeight="18.350000000000001" x14ac:dyDescent="0.3"/>
  <cols>
    <col min="1" max="1" width="33.375" style="117" customWidth="1"/>
    <col min="2" max="2" width="101" style="116" customWidth="1"/>
    <col min="3" max="3" width="26.125" style="115" customWidth="1"/>
    <col min="4" max="4" width="13.25" style="114" customWidth="1"/>
    <col min="5" max="5" width="0" style="113" hidden="1" customWidth="1"/>
    <col min="6" max="39" width="9.125" style="113"/>
    <col min="40" max="16384" width="9.125" style="112"/>
  </cols>
  <sheetData>
    <row r="1" spans="1:39" s="164" customFormat="1" ht="18.7" customHeight="1" x14ac:dyDescent="0.3">
      <c r="A1" s="121"/>
      <c r="B1" s="120"/>
      <c r="C1" s="273" t="s">
        <v>489</v>
      </c>
      <c r="D1" s="166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</row>
    <row r="2" spans="1:39" s="164" customFormat="1" ht="134.5" customHeight="1" x14ac:dyDescent="0.3">
      <c r="A2" s="121"/>
      <c r="B2" s="122"/>
      <c r="C2" s="273"/>
      <c r="D2" s="166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</row>
    <row r="3" spans="1:39" s="164" customFormat="1" x14ac:dyDescent="0.3">
      <c r="A3" s="121"/>
      <c r="B3" s="168"/>
      <c r="C3" s="167"/>
      <c r="D3" s="166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</row>
    <row r="4" spans="1:39" ht="18.7" customHeight="1" x14ac:dyDescent="0.3">
      <c r="A4" s="274" t="s">
        <v>488</v>
      </c>
      <c r="B4" s="274"/>
      <c r="C4" s="274"/>
    </row>
    <row r="5" spans="1:39" x14ac:dyDescent="0.3">
      <c r="A5" s="121"/>
      <c r="B5" s="120"/>
      <c r="C5" s="119"/>
    </row>
    <row r="6" spans="1:39" ht="18.7" customHeight="1" x14ac:dyDescent="0.3">
      <c r="A6" s="274" t="s">
        <v>487</v>
      </c>
      <c r="B6" s="274"/>
      <c r="C6" s="274"/>
    </row>
    <row r="7" spans="1:39" x14ac:dyDescent="0.3">
      <c r="A7" s="163"/>
      <c r="B7" s="162"/>
      <c r="C7" s="161"/>
    </row>
    <row r="8" spans="1:39" x14ac:dyDescent="0.3">
      <c r="A8" s="160"/>
      <c r="B8" s="268"/>
      <c r="C8" s="159" t="s">
        <v>486</v>
      </c>
    </row>
    <row r="9" spans="1:39" x14ac:dyDescent="0.3">
      <c r="A9" s="158" t="s">
        <v>485</v>
      </c>
      <c r="B9" s="157" t="s">
        <v>484</v>
      </c>
      <c r="C9" s="156" t="s">
        <v>483</v>
      </c>
    </row>
    <row r="10" spans="1:39" x14ac:dyDescent="0.3">
      <c r="A10" s="128" t="s">
        <v>482</v>
      </c>
      <c r="B10" s="141" t="s">
        <v>481</v>
      </c>
      <c r="C10" s="269">
        <f>SUM(C34+C31+C28+C26+C22+C19+C15+C13+C11+C50)</f>
        <v>114334.79999999999</v>
      </c>
      <c r="D10" s="135"/>
    </row>
    <row r="11" spans="1:39" x14ac:dyDescent="0.3">
      <c r="A11" s="128" t="s">
        <v>480</v>
      </c>
      <c r="B11" s="141" t="s">
        <v>479</v>
      </c>
      <c r="C11" s="269">
        <f>SUM(C12)</f>
        <v>89917</v>
      </c>
    </row>
    <row r="12" spans="1:39" x14ac:dyDescent="0.3">
      <c r="A12" s="130" t="s">
        <v>478</v>
      </c>
      <c r="B12" s="132" t="s">
        <v>477</v>
      </c>
      <c r="C12" s="145">
        <v>89917</v>
      </c>
    </row>
    <row r="13" spans="1:39" s="138" customFormat="1" ht="36.700000000000003" x14ac:dyDescent="0.3">
      <c r="A13" s="142" t="s">
        <v>476</v>
      </c>
      <c r="B13" s="141" t="s">
        <v>475</v>
      </c>
      <c r="C13" s="143">
        <f>SUM(C14:C14)</f>
        <v>3385</v>
      </c>
      <c r="D13" s="155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39"/>
      <c r="Z13" s="139"/>
      <c r="AA13" s="139"/>
      <c r="AB13" s="139"/>
      <c r="AC13" s="139"/>
      <c r="AD13" s="139"/>
      <c r="AE13" s="139"/>
      <c r="AF13" s="139"/>
      <c r="AG13" s="139"/>
      <c r="AH13" s="139"/>
      <c r="AI13" s="139"/>
      <c r="AJ13" s="139"/>
      <c r="AK13" s="139"/>
      <c r="AL13" s="139"/>
      <c r="AM13" s="139"/>
    </row>
    <row r="14" spans="1:39" ht="36.700000000000003" x14ac:dyDescent="0.3">
      <c r="A14" s="154" t="s">
        <v>474</v>
      </c>
      <c r="B14" s="132" t="s">
        <v>473</v>
      </c>
      <c r="C14" s="145">
        <v>3385</v>
      </c>
    </row>
    <row r="15" spans="1:39" x14ac:dyDescent="0.3">
      <c r="A15" s="128" t="s">
        <v>472</v>
      </c>
      <c r="B15" s="141" t="s">
        <v>471</v>
      </c>
      <c r="C15" s="269">
        <f>SUM(C16:C18)</f>
        <v>6476.3</v>
      </c>
      <c r="E15" s="112"/>
      <c r="F15" s="112"/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  <c r="AH15" s="112"/>
      <c r="AI15" s="112"/>
      <c r="AJ15" s="112"/>
      <c r="AK15" s="112"/>
      <c r="AL15" s="112"/>
      <c r="AM15" s="112"/>
    </row>
    <row r="16" spans="1:39" x14ac:dyDescent="0.3">
      <c r="A16" s="130" t="s">
        <v>470</v>
      </c>
      <c r="B16" s="132" t="s">
        <v>370</v>
      </c>
      <c r="C16" s="145">
        <v>6002</v>
      </c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</row>
    <row r="17" spans="1:39" x14ac:dyDescent="0.3">
      <c r="A17" s="130" t="s">
        <v>469</v>
      </c>
      <c r="B17" s="132" t="s">
        <v>468</v>
      </c>
      <c r="C17" s="145">
        <v>111.3</v>
      </c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</row>
    <row r="18" spans="1:39" ht="36.700000000000003" x14ac:dyDescent="0.3">
      <c r="A18" s="130" t="s">
        <v>467</v>
      </c>
      <c r="B18" s="132" t="str">
        <f>'[1]доходы 2013'!B16</f>
        <v>Налог, взимаемый в связи с применением патентной системы налогообложения, зачисляемый в бюджеты муниципальных районов</v>
      </c>
      <c r="C18" s="145">
        <v>363</v>
      </c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</row>
    <row r="19" spans="1:39" x14ac:dyDescent="0.3">
      <c r="A19" s="128" t="s">
        <v>466</v>
      </c>
      <c r="B19" s="141" t="s">
        <v>465</v>
      </c>
      <c r="C19" s="269">
        <f>SUM(C20:C21)</f>
        <v>2767.4</v>
      </c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  <c r="AH19" s="112"/>
      <c r="AI19" s="112"/>
      <c r="AJ19" s="112"/>
      <c r="AK19" s="112"/>
      <c r="AL19" s="112"/>
      <c r="AM19" s="112"/>
    </row>
    <row r="20" spans="1:39" ht="41.3" customHeight="1" x14ac:dyDescent="0.3">
      <c r="A20" s="153" t="s">
        <v>464</v>
      </c>
      <c r="B20" s="132" t="s">
        <v>369</v>
      </c>
      <c r="C20" s="145">
        <v>2757</v>
      </c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112"/>
      <c r="AM20" s="112"/>
    </row>
    <row r="21" spans="1:39" ht="22.75" customHeight="1" x14ac:dyDescent="0.3">
      <c r="A21" s="152" t="s">
        <v>463</v>
      </c>
      <c r="B21" s="132" t="s">
        <v>367</v>
      </c>
      <c r="C21" s="145">
        <v>10.4</v>
      </c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112"/>
      <c r="AM21" s="112"/>
    </row>
    <row r="22" spans="1:39" ht="36.700000000000003" x14ac:dyDescent="0.3">
      <c r="A22" s="128" t="s">
        <v>462</v>
      </c>
      <c r="B22" s="141" t="s">
        <v>461</v>
      </c>
      <c r="C22" s="269">
        <f>SUM(C23:C25)</f>
        <v>2367.9</v>
      </c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12"/>
    </row>
    <row r="23" spans="1:39" ht="73.400000000000006" x14ac:dyDescent="0.3">
      <c r="A23" s="130" t="s">
        <v>460</v>
      </c>
      <c r="B23" s="132" t="s">
        <v>459</v>
      </c>
      <c r="C23" s="145">
        <v>1380</v>
      </c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  <c r="AL23" s="112"/>
      <c r="AM23" s="112"/>
    </row>
    <row r="24" spans="1:39" ht="73.400000000000006" x14ac:dyDescent="0.3">
      <c r="A24" s="130" t="s">
        <v>458</v>
      </c>
      <c r="B24" s="132" t="s">
        <v>366</v>
      </c>
      <c r="C24" s="145">
        <v>421.4</v>
      </c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112"/>
      <c r="AM24" s="112"/>
    </row>
    <row r="25" spans="1:39" ht="59.3" customHeight="1" x14ac:dyDescent="0.3">
      <c r="A25" s="130" t="s">
        <v>457</v>
      </c>
      <c r="B25" s="132" t="s">
        <v>365</v>
      </c>
      <c r="C25" s="145">
        <v>566.5</v>
      </c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  <c r="AL25" s="112"/>
      <c r="AM25" s="112"/>
    </row>
    <row r="26" spans="1:39" x14ac:dyDescent="0.3">
      <c r="A26" s="128" t="s">
        <v>456</v>
      </c>
      <c r="B26" s="151" t="s">
        <v>455</v>
      </c>
      <c r="C26" s="143">
        <f>SUM(C27)</f>
        <v>1780</v>
      </c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</row>
    <row r="27" spans="1:39" x14ac:dyDescent="0.3">
      <c r="A27" s="130" t="s">
        <v>454</v>
      </c>
      <c r="B27" s="150" t="s">
        <v>453</v>
      </c>
      <c r="C27" s="145">
        <v>1780</v>
      </c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  <c r="AH27" s="112"/>
      <c r="AI27" s="112"/>
      <c r="AJ27" s="112"/>
      <c r="AK27" s="112"/>
      <c r="AL27" s="112"/>
      <c r="AM27" s="112"/>
    </row>
    <row r="28" spans="1:39" ht="24.8" customHeight="1" x14ac:dyDescent="0.3">
      <c r="A28" s="128" t="s">
        <v>452</v>
      </c>
      <c r="B28" s="127" t="s">
        <v>451</v>
      </c>
      <c r="C28" s="143">
        <f>SUM(C29+C30)</f>
        <v>5011.2</v>
      </c>
      <c r="E28" s="112"/>
      <c r="F28" s="112"/>
      <c r="G28" s="112"/>
      <c r="H28" s="112"/>
      <c r="I28" s="112"/>
      <c r="J28" s="112"/>
      <c r="K28" s="112"/>
      <c r="L28" s="112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2"/>
      <c r="AH28" s="112"/>
      <c r="AI28" s="112"/>
      <c r="AJ28" s="112"/>
      <c r="AK28" s="112"/>
      <c r="AL28" s="112"/>
      <c r="AM28" s="112"/>
    </row>
    <row r="29" spans="1:39" x14ac:dyDescent="0.3">
      <c r="A29" s="130" t="s">
        <v>450</v>
      </c>
      <c r="B29" s="132" t="s">
        <v>449</v>
      </c>
      <c r="C29" s="145">
        <v>4505.8</v>
      </c>
      <c r="D29" s="149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</row>
    <row r="30" spans="1:39" x14ac:dyDescent="0.3">
      <c r="A30" s="130" t="s">
        <v>448</v>
      </c>
      <c r="B30" s="132" t="s">
        <v>447</v>
      </c>
      <c r="C30" s="145">
        <v>505.4</v>
      </c>
      <c r="D30" s="149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  <c r="AH30" s="112"/>
      <c r="AI30" s="112"/>
      <c r="AJ30" s="112"/>
      <c r="AK30" s="112"/>
      <c r="AL30" s="112"/>
      <c r="AM30" s="112"/>
    </row>
    <row r="31" spans="1:39" x14ac:dyDescent="0.3">
      <c r="A31" s="128" t="s">
        <v>446</v>
      </c>
      <c r="B31" s="141" t="s">
        <v>445</v>
      </c>
      <c r="C31" s="143">
        <f>SUM(C32:C33)</f>
        <v>740.6</v>
      </c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</row>
    <row r="32" spans="1:39" ht="41.3" customHeight="1" x14ac:dyDescent="0.3">
      <c r="A32" s="130" t="s">
        <v>444</v>
      </c>
      <c r="B32" s="129" t="s">
        <v>443</v>
      </c>
      <c r="C32" s="145">
        <v>475.3</v>
      </c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  <c r="AH32" s="112"/>
      <c r="AI32" s="112"/>
      <c r="AJ32" s="112"/>
      <c r="AK32" s="112"/>
      <c r="AL32" s="112"/>
      <c r="AM32" s="112"/>
    </row>
    <row r="33" spans="1:39" ht="38.25" customHeight="1" x14ac:dyDescent="0.3">
      <c r="A33" s="130" t="s">
        <v>442</v>
      </c>
      <c r="B33" s="129" t="s">
        <v>364</v>
      </c>
      <c r="C33" s="145">
        <v>265.3</v>
      </c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2"/>
      <c r="AL33" s="112"/>
      <c r="AM33" s="112"/>
    </row>
    <row r="34" spans="1:39" x14ac:dyDescent="0.3">
      <c r="A34" s="128" t="s">
        <v>441</v>
      </c>
      <c r="B34" s="141" t="s">
        <v>440</v>
      </c>
      <c r="C34" s="269">
        <f>SUM(C35+C36+C37+C40+C42+C43+C41+C38+C39)</f>
        <v>1851.5</v>
      </c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</row>
    <row r="35" spans="1:39" ht="24.8" customHeight="1" x14ac:dyDescent="0.3">
      <c r="A35" s="130" t="s">
        <v>439</v>
      </c>
      <c r="B35" s="132" t="s">
        <v>438</v>
      </c>
      <c r="C35" s="145">
        <v>22.5</v>
      </c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</row>
    <row r="36" spans="1:39" ht="55.05" x14ac:dyDescent="0.3">
      <c r="A36" s="130" t="s">
        <v>437</v>
      </c>
      <c r="B36" s="132" t="s">
        <v>368</v>
      </c>
      <c r="C36" s="145">
        <v>1</v>
      </c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</row>
    <row r="37" spans="1:39" ht="55.05" x14ac:dyDescent="0.3">
      <c r="A37" s="130" t="s">
        <v>436</v>
      </c>
      <c r="B37" s="132" t="s">
        <v>435</v>
      </c>
      <c r="C37" s="145">
        <v>89.8</v>
      </c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</row>
    <row r="38" spans="1:39" ht="55.05" x14ac:dyDescent="0.3">
      <c r="A38" s="130" t="s">
        <v>434</v>
      </c>
      <c r="B38" s="132" t="s">
        <v>361</v>
      </c>
      <c r="C38" s="145">
        <v>8</v>
      </c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</row>
    <row r="39" spans="1:39" ht="55.05" x14ac:dyDescent="0.3">
      <c r="A39" s="148" t="s">
        <v>433</v>
      </c>
      <c r="B39" s="132" t="s">
        <v>363</v>
      </c>
      <c r="C39" s="145">
        <v>10</v>
      </c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</row>
    <row r="40" spans="1:39" ht="55.05" x14ac:dyDescent="0.3">
      <c r="A40" s="147" t="s">
        <v>432</v>
      </c>
      <c r="B40" s="146" t="s">
        <v>372</v>
      </c>
      <c r="C40" s="145">
        <v>5</v>
      </c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</row>
    <row r="41" spans="1:39" ht="55.05" x14ac:dyDescent="0.3">
      <c r="A41" s="130" t="s">
        <v>431</v>
      </c>
      <c r="B41" s="132" t="s">
        <v>371</v>
      </c>
      <c r="C41" s="145">
        <v>1161</v>
      </c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</row>
    <row r="42" spans="1:39" ht="55.05" x14ac:dyDescent="0.3">
      <c r="A42" s="130" t="s">
        <v>430</v>
      </c>
      <c r="B42" s="132" t="s">
        <v>429</v>
      </c>
      <c r="C42" s="145">
        <v>49.1</v>
      </c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</row>
    <row r="43" spans="1:39" ht="41.3" customHeight="1" x14ac:dyDescent="0.3">
      <c r="A43" s="128" t="s">
        <v>428</v>
      </c>
      <c r="B43" s="141" t="s">
        <v>427</v>
      </c>
      <c r="C43" s="143">
        <f>SUM(C44:C49)</f>
        <v>505.1</v>
      </c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</row>
    <row r="44" spans="1:39" ht="36.700000000000003" x14ac:dyDescent="0.3">
      <c r="A44" s="130" t="s">
        <v>490</v>
      </c>
      <c r="B44" s="132" t="s">
        <v>360</v>
      </c>
      <c r="C44" s="145">
        <v>20</v>
      </c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</row>
    <row r="45" spans="1:39" ht="36.700000000000003" x14ac:dyDescent="0.3">
      <c r="A45" s="130" t="s">
        <v>644</v>
      </c>
      <c r="B45" s="132" t="s">
        <v>360</v>
      </c>
      <c r="C45" s="145">
        <v>4.4000000000000004</v>
      </c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</row>
    <row r="46" spans="1:39" ht="36.700000000000003" x14ac:dyDescent="0.3">
      <c r="A46" s="130" t="s">
        <v>625</v>
      </c>
      <c r="B46" s="132" t="s">
        <v>360</v>
      </c>
      <c r="C46" s="145">
        <v>121.4</v>
      </c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  <c r="AL46" s="112"/>
      <c r="AM46" s="112"/>
    </row>
    <row r="47" spans="1:39" ht="36.700000000000003" x14ac:dyDescent="0.3">
      <c r="A47" s="130" t="s">
        <v>426</v>
      </c>
      <c r="B47" s="132" t="s">
        <v>360</v>
      </c>
      <c r="C47" s="145">
        <v>82.7</v>
      </c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112"/>
      <c r="AJ47" s="112"/>
      <c r="AK47" s="112"/>
      <c r="AL47" s="112"/>
      <c r="AM47" s="112"/>
    </row>
    <row r="48" spans="1:39" ht="36.700000000000003" x14ac:dyDescent="0.3">
      <c r="A48" s="130" t="s">
        <v>425</v>
      </c>
      <c r="B48" s="132" t="s">
        <v>360</v>
      </c>
      <c r="C48" s="145">
        <v>225.6</v>
      </c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  <c r="AI48" s="112"/>
      <c r="AJ48" s="112"/>
      <c r="AK48" s="112"/>
      <c r="AL48" s="112"/>
      <c r="AM48" s="112"/>
    </row>
    <row r="49" spans="1:39" ht="36.700000000000003" x14ac:dyDescent="0.3">
      <c r="A49" s="130" t="s">
        <v>424</v>
      </c>
      <c r="B49" s="132" t="s">
        <v>360</v>
      </c>
      <c r="C49" s="145">
        <v>51</v>
      </c>
    </row>
    <row r="50" spans="1:39" x14ac:dyDescent="0.3">
      <c r="A50" s="128" t="s">
        <v>423</v>
      </c>
      <c r="B50" s="144" t="s">
        <v>362</v>
      </c>
      <c r="C50" s="143">
        <v>37.9</v>
      </c>
    </row>
    <row r="51" spans="1:39" x14ac:dyDescent="0.3">
      <c r="A51" s="142" t="s">
        <v>422</v>
      </c>
      <c r="B51" s="141" t="s">
        <v>421</v>
      </c>
      <c r="C51" s="269">
        <f>SUM(C52)</f>
        <v>917588.29999999993</v>
      </c>
      <c r="D51" s="135"/>
    </row>
    <row r="52" spans="1:39" x14ac:dyDescent="0.3">
      <c r="A52" s="142"/>
      <c r="B52" s="141" t="s">
        <v>420</v>
      </c>
      <c r="C52" s="269">
        <f>SUM(C53+C55+C73+C89+C95)</f>
        <v>917588.29999999993</v>
      </c>
      <c r="D52" s="135"/>
    </row>
    <row r="53" spans="1:39" x14ac:dyDescent="0.3">
      <c r="A53" s="275" t="s">
        <v>419</v>
      </c>
      <c r="B53" s="276" t="s">
        <v>418</v>
      </c>
      <c r="C53" s="277">
        <v>90618.2</v>
      </c>
      <c r="D53" s="135"/>
    </row>
    <row r="54" spans="1:39" ht="23.95" customHeight="1" x14ac:dyDescent="0.3">
      <c r="A54" s="275"/>
      <c r="B54" s="276"/>
      <c r="C54" s="277"/>
      <c r="D54" s="135"/>
    </row>
    <row r="55" spans="1:39" s="138" customFormat="1" ht="36.700000000000003" x14ac:dyDescent="0.3">
      <c r="A55" s="267"/>
      <c r="B55" s="141" t="s">
        <v>417</v>
      </c>
      <c r="C55" s="269">
        <f>SUM(C56:C72)</f>
        <v>364624.00000000006</v>
      </c>
      <c r="D55" s="135"/>
      <c r="E55" s="139"/>
      <c r="F55" s="139"/>
      <c r="G55" s="139"/>
      <c r="H55" s="139"/>
      <c r="I55" s="139"/>
      <c r="J55" s="139"/>
      <c r="K55" s="139"/>
      <c r="L55" s="139"/>
      <c r="M55" s="139"/>
      <c r="N55" s="139"/>
      <c r="O55" s="139"/>
      <c r="P55" s="139"/>
      <c r="Q55" s="139"/>
      <c r="R55" s="139"/>
      <c r="S55" s="139"/>
      <c r="T55" s="139"/>
      <c r="U55" s="139"/>
      <c r="V55" s="139"/>
      <c r="W55" s="139"/>
      <c r="X55" s="139"/>
      <c r="Y55" s="139"/>
      <c r="Z55" s="139"/>
      <c r="AA55" s="139"/>
      <c r="AB55" s="139"/>
      <c r="AC55" s="139"/>
      <c r="AD55" s="139"/>
      <c r="AE55" s="139"/>
      <c r="AF55" s="139"/>
      <c r="AG55" s="139"/>
      <c r="AH55" s="139"/>
      <c r="AI55" s="139"/>
      <c r="AJ55" s="139"/>
      <c r="AK55" s="139"/>
      <c r="AL55" s="139"/>
      <c r="AM55" s="139"/>
    </row>
    <row r="56" spans="1:39" s="138" customFormat="1" ht="59.95" customHeight="1" x14ac:dyDescent="0.3">
      <c r="A56" s="130" t="s">
        <v>401</v>
      </c>
      <c r="B56" s="129" t="s">
        <v>416</v>
      </c>
      <c r="C56" s="213">
        <v>70</v>
      </c>
      <c r="D56" s="135"/>
      <c r="E56" s="139"/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139"/>
      <c r="R56" s="139"/>
      <c r="S56" s="139"/>
      <c r="T56" s="139"/>
      <c r="U56" s="139"/>
      <c r="V56" s="139"/>
      <c r="W56" s="139"/>
      <c r="X56" s="139"/>
      <c r="Y56" s="139"/>
      <c r="Z56" s="139"/>
      <c r="AA56" s="139"/>
      <c r="AB56" s="139"/>
      <c r="AC56" s="139"/>
      <c r="AD56" s="139"/>
      <c r="AE56" s="139"/>
      <c r="AF56" s="139"/>
      <c r="AG56" s="139"/>
      <c r="AH56" s="139"/>
      <c r="AI56" s="139"/>
      <c r="AJ56" s="139"/>
      <c r="AK56" s="139"/>
      <c r="AL56" s="139"/>
      <c r="AM56" s="139"/>
    </row>
    <row r="57" spans="1:39" s="138" customFormat="1" ht="58.75" customHeight="1" x14ac:dyDescent="0.3">
      <c r="A57" s="130" t="s">
        <v>415</v>
      </c>
      <c r="B57" s="129" t="s">
        <v>414</v>
      </c>
      <c r="C57" s="213">
        <v>47226.400000000001</v>
      </c>
      <c r="D57" s="135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</row>
    <row r="58" spans="1:39" s="138" customFormat="1" ht="98.5" customHeight="1" x14ac:dyDescent="0.3">
      <c r="A58" s="130" t="s">
        <v>401</v>
      </c>
      <c r="B58" s="129" t="s">
        <v>413</v>
      </c>
      <c r="C58" s="214">
        <v>39820.5</v>
      </c>
      <c r="D58" s="135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39"/>
      <c r="Y58" s="139"/>
      <c r="Z58" s="139"/>
      <c r="AA58" s="139"/>
      <c r="AB58" s="139"/>
      <c r="AC58" s="139"/>
      <c r="AD58" s="139"/>
      <c r="AE58" s="139"/>
      <c r="AF58" s="139"/>
      <c r="AG58" s="139"/>
      <c r="AH58" s="139"/>
      <c r="AI58" s="139"/>
      <c r="AJ58" s="139"/>
      <c r="AK58" s="139"/>
      <c r="AL58" s="139"/>
      <c r="AM58" s="139"/>
    </row>
    <row r="59" spans="1:39" s="138" customFormat="1" ht="63" customHeight="1" x14ac:dyDescent="0.3">
      <c r="A59" s="130" t="s">
        <v>401</v>
      </c>
      <c r="B59" s="129" t="s">
        <v>412</v>
      </c>
      <c r="C59" s="214">
        <v>2398.6999999999998</v>
      </c>
      <c r="D59" s="135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  <c r="V59" s="139"/>
      <c r="W59" s="139"/>
      <c r="X59" s="139"/>
      <c r="Y59" s="139"/>
      <c r="Z59" s="139"/>
      <c r="AA59" s="139"/>
      <c r="AB59" s="139"/>
      <c r="AC59" s="139"/>
      <c r="AD59" s="139"/>
      <c r="AE59" s="139"/>
      <c r="AF59" s="139"/>
      <c r="AG59" s="139"/>
      <c r="AH59" s="139"/>
      <c r="AI59" s="139"/>
      <c r="AJ59" s="139"/>
      <c r="AK59" s="139"/>
      <c r="AL59" s="139"/>
      <c r="AM59" s="139"/>
    </row>
    <row r="60" spans="1:39" s="138" customFormat="1" ht="42.8" customHeight="1" x14ac:dyDescent="0.3">
      <c r="A60" s="130" t="s">
        <v>411</v>
      </c>
      <c r="B60" s="140" t="s">
        <v>410</v>
      </c>
      <c r="C60" s="213">
        <v>23088.6</v>
      </c>
      <c r="D60" s="135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  <c r="R60" s="139"/>
      <c r="S60" s="139"/>
      <c r="T60" s="139"/>
      <c r="U60" s="139"/>
      <c r="V60" s="139"/>
      <c r="W60" s="139"/>
      <c r="X60" s="139"/>
      <c r="Y60" s="139"/>
      <c r="Z60" s="139"/>
      <c r="AA60" s="139"/>
      <c r="AB60" s="139"/>
      <c r="AC60" s="139"/>
      <c r="AD60" s="139"/>
      <c r="AE60" s="139"/>
      <c r="AF60" s="139"/>
      <c r="AG60" s="139"/>
      <c r="AH60" s="139"/>
      <c r="AI60" s="139"/>
      <c r="AJ60" s="139"/>
      <c r="AK60" s="139"/>
      <c r="AL60" s="139"/>
      <c r="AM60" s="139"/>
    </row>
    <row r="61" spans="1:39" s="138" customFormat="1" ht="42.8" customHeight="1" x14ac:dyDescent="0.3">
      <c r="A61" s="130" t="s">
        <v>401</v>
      </c>
      <c r="B61" s="140" t="s">
        <v>410</v>
      </c>
      <c r="C61" s="213">
        <v>30841.200000000001</v>
      </c>
      <c r="D61" s="135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  <c r="R61" s="139"/>
      <c r="S61" s="139"/>
      <c r="T61" s="139"/>
      <c r="U61" s="139"/>
      <c r="V61" s="139"/>
      <c r="W61" s="139"/>
      <c r="X61" s="139"/>
      <c r="Y61" s="139"/>
      <c r="Z61" s="139"/>
      <c r="AA61" s="139"/>
      <c r="AB61" s="139"/>
      <c r="AC61" s="139"/>
      <c r="AD61" s="139"/>
      <c r="AE61" s="139"/>
      <c r="AF61" s="139"/>
      <c r="AG61" s="139"/>
      <c r="AH61" s="139"/>
      <c r="AI61" s="139"/>
      <c r="AJ61" s="139"/>
      <c r="AK61" s="139"/>
      <c r="AL61" s="139"/>
      <c r="AM61" s="139"/>
    </row>
    <row r="62" spans="1:39" s="138" customFormat="1" ht="103.75" customHeight="1" x14ac:dyDescent="0.3">
      <c r="A62" s="130" t="s">
        <v>401</v>
      </c>
      <c r="B62" s="129" t="s">
        <v>409</v>
      </c>
      <c r="C62" s="213">
        <v>11146.2</v>
      </c>
      <c r="D62" s="135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39"/>
      <c r="Y62" s="139"/>
      <c r="Z62" s="139"/>
      <c r="AA62" s="139"/>
      <c r="AB62" s="139"/>
      <c r="AC62" s="139"/>
      <c r="AD62" s="139"/>
      <c r="AE62" s="139"/>
      <c r="AF62" s="139"/>
      <c r="AG62" s="139"/>
      <c r="AH62" s="139"/>
      <c r="AI62" s="139"/>
      <c r="AJ62" s="139"/>
      <c r="AK62" s="139"/>
      <c r="AL62" s="139"/>
      <c r="AM62" s="139"/>
    </row>
    <row r="63" spans="1:39" s="138" customFormat="1" ht="65.25" customHeight="1" x14ac:dyDescent="0.3">
      <c r="A63" s="130" t="s">
        <v>401</v>
      </c>
      <c r="B63" s="132" t="s">
        <v>408</v>
      </c>
      <c r="C63" s="213">
        <v>203361.8</v>
      </c>
      <c r="D63" s="135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  <c r="R63" s="139"/>
      <c r="S63" s="139"/>
      <c r="T63" s="139"/>
      <c r="U63" s="139"/>
      <c r="V63" s="139"/>
      <c r="W63" s="139"/>
      <c r="X63" s="139"/>
      <c r="Y63" s="139"/>
      <c r="Z63" s="139"/>
      <c r="AA63" s="139"/>
      <c r="AB63" s="139"/>
      <c r="AC63" s="139"/>
      <c r="AD63" s="139"/>
      <c r="AE63" s="139"/>
      <c r="AF63" s="139"/>
      <c r="AG63" s="139"/>
      <c r="AH63" s="139"/>
      <c r="AI63" s="139"/>
      <c r="AJ63" s="139"/>
      <c r="AK63" s="139"/>
      <c r="AL63" s="139"/>
      <c r="AM63" s="139"/>
    </row>
    <row r="64" spans="1:39" s="138" customFormat="1" ht="57.25" customHeight="1" x14ac:dyDescent="0.3">
      <c r="A64" s="130" t="s">
        <v>407</v>
      </c>
      <c r="B64" s="132" t="s">
        <v>406</v>
      </c>
      <c r="C64" s="213">
        <v>937.3</v>
      </c>
      <c r="D64" s="135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39"/>
      <c r="X64" s="139"/>
      <c r="Y64" s="139"/>
      <c r="Z64" s="139"/>
      <c r="AA64" s="139"/>
      <c r="AB64" s="139"/>
      <c r="AC64" s="139"/>
      <c r="AD64" s="139"/>
      <c r="AE64" s="139"/>
      <c r="AF64" s="139"/>
      <c r="AG64" s="139"/>
      <c r="AH64" s="139"/>
      <c r="AI64" s="139"/>
      <c r="AJ64" s="139"/>
      <c r="AK64" s="139"/>
      <c r="AL64" s="139"/>
      <c r="AM64" s="139"/>
    </row>
    <row r="65" spans="1:39" s="138" customFormat="1" ht="83.75" customHeight="1" x14ac:dyDescent="0.3">
      <c r="A65" s="130" t="s">
        <v>401</v>
      </c>
      <c r="B65" s="132" t="s">
        <v>582</v>
      </c>
      <c r="C65" s="213">
        <v>200</v>
      </c>
      <c r="D65" s="135"/>
      <c r="E65" s="139"/>
      <c r="F65" s="139"/>
      <c r="G65" s="139"/>
      <c r="H65" s="139"/>
      <c r="I65" s="139"/>
      <c r="J65" s="139"/>
      <c r="K65" s="139"/>
      <c r="L65" s="139"/>
      <c r="M65" s="139"/>
      <c r="N65" s="139"/>
      <c r="O65" s="139"/>
      <c r="P65" s="139"/>
      <c r="Q65" s="139"/>
      <c r="R65" s="139"/>
      <c r="S65" s="139"/>
      <c r="T65" s="139"/>
      <c r="U65" s="139"/>
      <c r="V65" s="139"/>
      <c r="W65" s="139"/>
      <c r="X65" s="139"/>
      <c r="Y65" s="139"/>
      <c r="Z65" s="139"/>
      <c r="AA65" s="139"/>
      <c r="AB65" s="139"/>
      <c r="AC65" s="139"/>
      <c r="AD65" s="139"/>
      <c r="AE65" s="139"/>
      <c r="AF65" s="139"/>
      <c r="AG65" s="139"/>
      <c r="AH65" s="139"/>
      <c r="AI65" s="139"/>
      <c r="AJ65" s="139"/>
      <c r="AK65" s="139"/>
      <c r="AL65" s="139"/>
      <c r="AM65" s="139"/>
    </row>
    <row r="66" spans="1:39" s="138" customFormat="1" ht="109.4" customHeight="1" x14ac:dyDescent="0.3">
      <c r="A66" s="130" t="s">
        <v>401</v>
      </c>
      <c r="B66" s="207" t="s">
        <v>583</v>
      </c>
      <c r="C66" s="208">
        <v>99.2</v>
      </c>
      <c r="D66" s="135"/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39"/>
      <c r="X66" s="139"/>
      <c r="Y66" s="139"/>
      <c r="Z66" s="139"/>
      <c r="AA66" s="139"/>
      <c r="AB66" s="139"/>
      <c r="AC66" s="139"/>
      <c r="AD66" s="139"/>
      <c r="AE66" s="139"/>
      <c r="AF66" s="139"/>
      <c r="AG66" s="139"/>
      <c r="AH66" s="139"/>
      <c r="AI66" s="139"/>
      <c r="AJ66" s="139"/>
      <c r="AK66" s="139"/>
      <c r="AL66" s="139"/>
      <c r="AM66" s="139"/>
    </row>
    <row r="67" spans="1:39" s="138" customFormat="1" ht="61.5" customHeight="1" x14ac:dyDescent="0.3">
      <c r="A67" s="130" t="s">
        <v>405</v>
      </c>
      <c r="B67" s="129" t="s">
        <v>580</v>
      </c>
      <c r="C67" s="213">
        <v>25.4</v>
      </c>
      <c r="D67" s="135"/>
      <c r="E67" s="139"/>
      <c r="F67" s="139"/>
      <c r="G67" s="139"/>
      <c r="H67" s="139"/>
      <c r="I67" s="139"/>
      <c r="J67" s="139"/>
      <c r="K67" s="139"/>
      <c r="L67" s="139"/>
      <c r="M67" s="139"/>
      <c r="N67" s="139"/>
      <c r="O67" s="139"/>
      <c r="P67" s="139"/>
      <c r="Q67" s="139"/>
      <c r="R67" s="139"/>
      <c r="S67" s="139"/>
      <c r="T67" s="139"/>
      <c r="U67" s="139"/>
      <c r="V67" s="139"/>
      <c r="W67" s="139"/>
      <c r="X67" s="139"/>
      <c r="Y67" s="139"/>
      <c r="Z67" s="139"/>
      <c r="AA67" s="139"/>
      <c r="AB67" s="139"/>
      <c r="AC67" s="139"/>
      <c r="AD67" s="139"/>
      <c r="AE67" s="139"/>
      <c r="AF67" s="139"/>
      <c r="AG67" s="139"/>
      <c r="AH67" s="139"/>
      <c r="AI67" s="139"/>
      <c r="AJ67" s="139"/>
      <c r="AK67" s="139"/>
      <c r="AL67" s="139"/>
      <c r="AM67" s="139"/>
    </row>
    <row r="68" spans="1:39" s="138" customFormat="1" ht="98.5" customHeight="1" x14ac:dyDescent="0.3">
      <c r="A68" s="130" t="s">
        <v>405</v>
      </c>
      <c r="B68" s="129" t="s">
        <v>581</v>
      </c>
      <c r="C68" s="213">
        <v>21.2</v>
      </c>
      <c r="D68" s="135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  <c r="R68" s="139"/>
      <c r="S68" s="139"/>
      <c r="T68" s="139"/>
      <c r="U68" s="139"/>
      <c r="V68" s="139"/>
      <c r="W68" s="139"/>
      <c r="X68" s="139"/>
      <c r="Y68" s="139"/>
      <c r="Z68" s="139"/>
      <c r="AA68" s="139"/>
      <c r="AB68" s="139"/>
      <c r="AC68" s="139"/>
      <c r="AD68" s="139"/>
      <c r="AE68" s="139"/>
      <c r="AF68" s="139"/>
      <c r="AG68" s="139"/>
      <c r="AH68" s="139"/>
      <c r="AI68" s="139"/>
      <c r="AJ68" s="139"/>
      <c r="AK68" s="139"/>
      <c r="AL68" s="139"/>
      <c r="AM68" s="139"/>
    </row>
    <row r="69" spans="1:39" s="138" customFormat="1" ht="78.8" customHeight="1" x14ac:dyDescent="0.3">
      <c r="A69" s="130" t="s">
        <v>404</v>
      </c>
      <c r="B69" s="129" t="s">
        <v>403</v>
      </c>
      <c r="C69" s="213">
        <v>3979.6</v>
      </c>
      <c r="D69" s="135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  <c r="R69" s="139"/>
      <c r="S69" s="139"/>
      <c r="T69" s="139"/>
      <c r="U69" s="139"/>
      <c r="V69" s="139"/>
      <c r="W69" s="139"/>
      <c r="X69" s="139"/>
      <c r="Y69" s="139"/>
      <c r="Z69" s="139"/>
      <c r="AA69" s="139"/>
      <c r="AB69" s="139"/>
      <c r="AC69" s="139"/>
      <c r="AD69" s="139"/>
      <c r="AE69" s="139"/>
      <c r="AF69" s="139"/>
      <c r="AG69" s="139"/>
      <c r="AH69" s="139"/>
      <c r="AI69" s="139"/>
      <c r="AJ69" s="139"/>
      <c r="AK69" s="139"/>
      <c r="AL69" s="139"/>
      <c r="AM69" s="139"/>
    </row>
    <row r="70" spans="1:39" s="138" customFormat="1" ht="76.75" customHeight="1" x14ac:dyDescent="0.3">
      <c r="A70" s="130" t="s">
        <v>401</v>
      </c>
      <c r="B70" s="129" t="s">
        <v>402</v>
      </c>
      <c r="C70" s="213">
        <v>265</v>
      </c>
      <c r="D70" s="135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139"/>
      <c r="W70" s="139"/>
      <c r="X70" s="139"/>
      <c r="Y70" s="139"/>
      <c r="Z70" s="139"/>
      <c r="AA70" s="139"/>
      <c r="AB70" s="139"/>
      <c r="AC70" s="139"/>
      <c r="AD70" s="139"/>
      <c r="AE70" s="139"/>
      <c r="AF70" s="139"/>
      <c r="AG70" s="139"/>
      <c r="AH70" s="139"/>
      <c r="AI70" s="139"/>
      <c r="AJ70" s="139"/>
      <c r="AK70" s="139"/>
      <c r="AL70" s="139"/>
      <c r="AM70" s="139"/>
    </row>
    <row r="71" spans="1:39" s="138" customFormat="1" ht="76.75" customHeight="1" x14ac:dyDescent="0.3">
      <c r="A71" s="130" t="s">
        <v>401</v>
      </c>
      <c r="B71" s="129" t="s">
        <v>400</v>
      </c>
      <c r="C71" s="213">
        <v>500</v>
      </c>
      <c r="D71" s="135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  <c r="R71" s="139"/>
      <c r="S71" s="139"/>
      <c r="T71" s="139"/>
      <c r="U71" s="139"/>
      <c r="V71" s="139"/>
      <c r="W71" s="139"/>
      <c r="X71" s="139"/>
      <c r="Y71" s="139"/>
      <c r="Z71" s="139"/>
      <c r="AA71" s="139"/>
      <c r="AB71" s="139"/>
      <c r="AC71" s="139"/>
      <c r="AD71" s="139"/>
      <c r="AE71" s="139"/>
      <c r="AF71" s="139"/>
      <c r="AG71" s="139"/>
      <c r="AH71" s="139"/>
      <c r="AI71" s="139"/>
      <c r="AJ71" s="139"/>
      <c r="AK71" s="139"/>
      <c r="AL71" s="139"/>
      <c r="AM71" s="139"/>
    </row>
    <row r="72" spans="1:39" s="138" customFormat="1" ht="77.45" customHeight="1" x14ac:dyDescent="0.3">
      <c r="A72" s="130" t="s">
        <v>578</v>
      </c>
      <c r="B72" s="129" t="s">
        <v>579</v>
      </c>
      <c r="C72" s="213">
        <v>642.9</v>
      </c>
      <c r="D72" s="135"/>
      <c r="E72" s="139"/>
      <c r="F72" s="139"/>
      <c r="G72" s="139"/>
      <c r="H72" s="139"/>
      <c r="I72" s="139"/>
      <c r="J72" s="139"/>
      <c r="K72" s="139"/>
      <c r="L72" s="139"/>
      <c r="M72" s="139"/>
      <c r="N72" s="139"/>
      <c r="O72" s="139"/>
      <c r="P72" s="139"/>
      <c r="Q72" s="139"/>
      <c r="R72" s="139"/>
      <c r="S72" s="139"/>
      <c r="T72" s="139"/>
      <c r="U72" s="139"/>
      <c r="V72" s="139"/>
      <c r="W72" s="139"/>
      <c r="X72" s="139"/>
      <c r="Y72" s="139"/>
      <c r="Z72" s="139"/>
      <c r="AA72" s="139"/>
      <c r="AB72" s="139"/>
      <c r="AC72" s="139"/>
      <c r="AD72" s="139"/>
      <c r="AE72" s="139"/>
      <c r="AF72" s="139"/>
      <c r="AG72" s="139"/>
      <c r="AH72" s="139"/>
      <c r="AI72" s="139"/>
      <c r="AJ72" s="139"/>
      <c r="AK72" s="139"/>
      <c r="AL72" s="139"/>
      <c r="AM72" s="139"/>
    </row>
    <row r="73" spans="1:39" s="133" customFormat="1" ht="36.700000000000003" x14ac:dyDescent="0.3">
      <c r="A73" s="270"/>
      <c r="B73" s="127" t="s">
        <v>399</v>
      </c>
      <c r="C73" s="215">
        <f>SUM(C75:C88)</f>
        <v>457646.19999999995</v>
      </c>
      <c r="D73" s="137"/>
      <c r="E73" s="134"/>
      <c r="F73" s="134"/>
      <c r="G73" s="134"/>
      <c r="H73" s="134"/>
      <c r="I73" s="134"/>
      <c r="J73" s="134"/>
      <c r="K73" s="134"/>
      <c r="L73" s="1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  <c r="AA73" s="134"/>
      <c r="AB73" s="134"/>
      <c r="AC73" s="134"/>
      <c r="AD73" s="134"/>
      <c r="AE73" s="134"/>
      <c r="AF73" s="134"/>
      <c r="AG73" s="134"/>
      <c r="AH73" s="134"/>
      <c r="AI73" s="134"/>
      <c r="AJ73" s="134"/>
      <c r="AK73" s="134"/>
      <c r="AL73" s="134"/>
      <c r="AM73" s="134"/>
    </row>
    <row r="74" spans="1:39" x14ac:dyDescent="0.3">
      <c r="A74" s="270"/>
      <c r="B74" s="129" t="s">
        <v>381</v>
      </c>
      <c r="C74" s="213"/>
    </row>
    <row r="75" spans="1:39" ht="36.700000000000003" x14ac:dyDescent="0.3">
      <c r="A75" s="130" t="s">
        <v>384</v>
      </c>
      <c r="B75" s="129" t="s">
        <v>398</v>
      </c>
      <c r="C75" s="213">
        <v>47137.9</v>
      </c>
    </row>
    <row r="76" spans="1:39" ht="40.75" customHeight="1" x14ac:dyDescent="0.3">
      <c r="A76" s="130" t="s">
        <v>384</v>
      </c>
      <c r="B76" s="129" t="s">
        <v>397</v>
      </c>
      <c r="C76" s="213">
        <v>5.0999999999999996</v>
      </c>
    </row>
    <row r="77" spans="1:39" ht="73.400000000000006" x14ac:dyDescent="0.3">
      <c r="A77" s="130" t="s">
        <v>384</v>
      </c>
      <c r="B77" s="129" t="s">
        <v>396</v>
      </c>
      <c r="C77" s="213">
        <v>83.4</v>
      </c>
    </row>
    <row r="78" spans="1:39" ht="36.700000000000003" x14ac:dyDescent="0.3">
      <c r="A78" s="130" t="s">
        <v>384</v>
      </c>
      <c r="B78" s="132" t="s">
        <v>395</v>
      </c>
      <c r="C78" s="213">
        <v>1022.9</v>
      </c>
    </row>
    <row r="79" spans="1:39" ht="55.05" x14ac:dyDescent="0.3">
      <c r="A79" s="130" t="s">
        <v>384</v>
      </c>
      <c r="B79" s="132" t="s">
        <v>394</v>
      </c>
      <c r="C79" s="213">
        <v>385.5</v>
      </c>
    </row>
    <row r="80" spans="1:39" ht="45" customHeight="1" x14ac:dyDescent="0.3">
      <c r="A80" s="130" t="s">
        <v>384</v>
      </c>
      <c r="B80" s="132" t="s">
        <v>393</v>
      </c>
      <c r="C80" s="213">
        <v>40912.400000000001</v>
      </c>
    </row>
    <row r="81" spans="1:39" ht="37.549999999999997" customHeight="1" x14ac:dyDescent="0.3">
      <c r="A81" s="130" t="s">
        <v>384</v>
      </c>
      <c r="B81" s="132" t="s">
        <v>392</v>
      </c>
      <c r="C81" s="213">
        <v>222252.2</v>
      </c>
    </row>
    <row r="82" spans="1:39" ht="40.75" customHeight="1" x14ac:dyDescent="0.3">
      <c r="A82" s="130" t="s">
        <v>384</v>
      </c>
      <c r="B82" s="129" t="s">
        <v>391</v>
      </c>
      <c r="C82" s="213">
        <v>73677.100000000006</v>
      </c>
    </row>
    <row r="83" spans="1:39" ht="43.5" customHeight="1" x14ac:dyDescent="0.3">
      <c r="A83" s="130" t="s">
        <v>384</v>
      </c>
      <c r="B83" s="132" t="s">
        <v>390</v>
      </c>
      <c r="C83" s="213">
        <v>15564.4</v>
      </c>
    </row>
    <row r="84" spans="1:39" ht="42.8" customHeight="1" x14ac:dyDescent="0.3">
      <c r="A84" s="130" t="s">
        <v>384</v>
      </c>
      <c r="B84" s="132" t="s">
        <v>389</v>
      </c>
      <c r="C84" s="213">
        <v>43000.3</v>
      </c>
    </row>
    <row r="85" spans="1:39" ht="42.8" customHeight="1" x14ac:dyDescent="0.3">
      <c r="A85" s="130" t="s">
        <v>388</v>
      </c>
      <c r="B85" s="132" t="s">
        <v>387</v>
      </c>
      <c r="C85" s="213">
        <v>1908</v>
      </c>
    </row>
    <row r="86" spans="1:39" ht="42.8" customHeight="1" x14ac:dyDescent="0.3">
      <c r="A86" s="130" t="s">
        <v>384</v>
      </c>
      <c r="B86" s="132" t="s">
        <v>571</v>
      </c>
      <c r="C86" s="213">
        <v>448.6</v>
      </c>
    </row>
    <row r="87" spans="1:39" ht="42.8" customHeight="1" x14ac:dyDescent="0.3">
      <c r="A87" s="130" t="s">
        <v>386</v>
      </c>
      <c r="B87" s="132" t="s">
        <v>385</v>
      </c>
      <c r="C87" s="213">
        <v>307.8</v>
      </c>
    </row>
    <row r="88" spans="1:39" ht="55.05" x14ac:dyDescent="0.3">
      <c r="A88" s="130" t="s">
        <v>383</v>
      </c>
      <c r="B88" s="132" t="s">
        <v>382</v>
      </c>
      <c r="C88" s="213">
        <v>10940.6</v>
      </c>
    </row>
    <row r="89" spans="1:39" s="133" customFormat="1" x14ac:dyDescent="0.3">
      <c r="A89" s="271"/>
      <c r="B89" s="136" t="s">
        <v>242</v>
      </c>
      <c r="C89" s="215">
        <f>SUM(C91:C94)</f>
        <v>4121.2</v>
      </c>
      <c r="D89" s="135"/>
      <c r="E89" s="134"/>
      <c r="F89" s="134"/>
      <c r="G89" s="134"/>
      <c r="H89" s="134"/>
      <c r="I89" s="134"/>
      <c r="J89" s="134"/>
      <c r="K89" s="134"/>
      <c r="L89" s="134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</row>
    <row r="90" spans="1:39" x14ac:dyDescent="0.3">
      <c r="A90" s="271"/>
      <c r="B90" s="132" t="s">
        <v>381</v>
      </c>
      <c r="C90" s="213"/>
    </row>
    <row r="91" spans="1:39" ht="55.2" customHeight="1" x14ac:dyDescent="0.3">
      <c r="A91" s="130" t="s">
        <v>380</v>
      </c>
      <c r="B91" s="131" t="s">
        <v>379</v>
      </c>
      <c r="C91" s="213">
        <v>3720.3</v>
      </c>
    </row>
    <row r="92" spans="1:39" ht="93.25" customHeight="1" x14ac:dyDescent="0.3">
      <c r="A92" s="130" t="s">
        <v>377</v>
      </c>
      <c r="B92" s="129" t="s">
        <v>378</v>
      </c>
      <c r="C92" s="213">
        <v>9.1999999999999993</v>
      </c>
    </row>
    <row r="93" spans="1:39" ht="58.6" customHeight="1" x14ac:dyDescent="0.3">
      <c r="A93" s="130" t="s">
        <v>377</v>
      </c>
      <c r="B93" s="129" t="s">
        <v>624</v>
      </c>
      <c r="C93" s="213">
        <v>348.7</v>
      </c>
    </row>
    <row r="94" spans="1:39" ht="115.5" customHeight="1" x14ac:dyDescent="0.3">
      <c r="A94" s="130" t="s">
        <v>377</v>
      </c>
      <c r="B94" s="129" t="s">
        <v>376</v>
      </c>
      <c r="C94" s="213">
        <v>43</v>
      </c>
    </row>
    <row r="95" spans="1:39" ht="59.95" customHeight="1" x14ac:dyDescent="0.3">
      <c r="A95" s="128" t="s">
        <v>375</v>
      </c>
      <c r="B95" s="127" t="s">
        <v>374</v>
      </c>
      <c r="C95" s="269">
        <v>578.70000000000005</v>
      </c>
    </row>
    <row r="96" spans="1:39" s="123" customFormat="1" x14ac:dyDescent="0.3">
      <c r="A96" s="272" t="s">
        <v>373</v>
      </c>
      <c r="B96" s="272"/>
      <c r="C96" s="126">
        <f>SUM(C10+C51)</f>
        <v>1031923.0999999999</v>
      </c>
      <c r="D96" s="125"/>
      <c r="E96" s="124"/>
      <c r="F96" s="124"/>
      <c r="G96" s="124"/>
      <c r="H96" s="124"/>
      <c r="I96" s="124"/>
      <c r="J96" s="124"/>
      <c r="K96" s="124"/>
      <c r="L96" s="124"/>
      <c r="M96" s="124"/>
      <c r="N96" s="124"/>
      <c r="O96" s="124"/>
      <c r="P96" s="124"/>
      <c r="Q96" s="124"/>
      <c r="R96" s="124"/>
      <c r="S96" s="124"/>
      <c r="T96" s="124"/>
      <c r="U96" s="124"/>
      <c r="V96" s="124"/>
      <c r="W96" s="124"/>
      <c r="X96" s="124"/>
      <c r="Y96" s="124"/>
      <c r="Z96" s="124"/>
      <c r="AA96" s="124"/>
      <c r="AB96" s="124"/>
      <c r="AC96" s="124"/>
      <c r="AD96" s="124"/>
      <c r="AE96" s="124"/>
      <c r="AF96" s="124"/>
      <c r="AG96" s="124"/>
      <c r="AH96" s="124"/>
      <c r="AI96" s="124"/>
      <c r="AJ96" s="124"/>
      <c r="AK96" s="124"/>
      <c r="AL96" s="124"/>
      <c r="AM96" s="124"/>
    </row>
    <row r="97" spans="1:39" x14ac:dyDescent="0.3">
      <c r="A97" s="121"/>
      <c r="B97" s="122"/>
      <c r="C97" s="119"/>
    </row>
    <row r="98" spans="1:39" x14ac:dyDescent="0.3">
      <c r="A98" s="121"/>
      <c r="B98" s="120"/>
      <c r="C98" s="119"/>
      <c r="D98" s="118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U98" s="112"/>
      <c r="V98" s="112"/>
      <c r="W98" s="112"/>
      <c r="X98" s="112"/>
      <c r="Y98" s="112"/>
      <c r="Z98" s="112"/>
      <c r="AA98" s="112"/>
      <c r="AB98" s="112"/>
      <c r="AC98" s="112"/>
      <c r="AD98" s="112"/>
      <c r="AE98" s="112"/>
      <c r="AF98" s="112"/>
      <c r="AG98" s="112"/>
      <c r="AH98" s="112"/>
      <c r="AI98" s="112"/>
      <c r="AJ98" s="112"/>
      <c r="AK98" s="112"/>
      <c r="AL98" s="112"/>
      <c r="AM98" s="112"/>
    </row>
    <row r="99" spans="1:39" x14ac:dyDescent="0.3">
      <c r="A99" s="121"/>
      <c r="B99" s="120"/>
      <c r="C99" s="119"/>
      <c r="D99" s="118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12"/>
      <c r="X99" s="112"/>
      <c r="Y99" s="112"/>
      <c r="Z99" s="112"/>
      <c r="AA99" s="112"/>
      <c r="AB99" s="112"/>
      <c r="AC99" s="112"/>
      <c r="AD99" s="112"/>
      <c r="AE99" s="112"/>
      <c r="AF99" s="112"/>
      <c r="AG99" s="112"/>
      <c r="AH99" s="112"/>
      <c r="AI99" s="112"/>
      <c r="AJ99" s="112"/>
      <c r="AK99" s="112"/>
      <c r="AL99" s="112"/>
      <c r="AM99" s="112"/>
    </row>
    <row r="100" spans="1:39" x14ac:dyDescent="0.3">
      <c r="A100" s="121"/>
      <c r="B100" s="120"/>
      <c r="C100" s="119"/>
      <c r="D100" s="118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U100" s="112"/>
      <c r="V100" s="112"/>
      <c r="W100" s="112"/>
      <c r="X100" s="112"/>
      <c r="Y100" s="112"/>
      <c r="Z100" s="112"/>
      <c r="AA100" s="112"/>
      <c r="AB100" s="112"/>
      <c r="AC100" s="112"/>
      <c r="AD100" s="112"/>
      <c r="AE100" s="112"/>
      <c r="AF100" s="112"/>
      <c r="AG100" s="112"/>
      <c r="AH100" s="112"/>
      <c r="AI100" s="112"/>
      <c r="AJ100" s="112"/>
      <c r="AK100" s="112"/>
      <c r="AL100" s="112"/>
      <c r="AM100" s="112"/>
    </row>
    <row r="101" spans="1:39" x14ac:dyDescent="0.3">
      <c r="A101" s="121"/>
      <c r="B101" s="120"/>
      <c r="C101" s="119"/>
      <c r="D101" s="118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12"/>
      <c r="AM101" s="112"/>
    </row>
    <row r="102" spans="1:39" x14ac:dyDescent="0.3">
      <c r="A102" s="121"/>
      <c r="B102" s="120"/>
      <c r="C102" s="119"/>
      <c r="D102" s="118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12"/>
      <c r="X102" s="112"/>
      <c r="Y102" s="112"/>
      <c r="Z102" s="112"/>
      <c r="AA102" s="112"/>
      <c r="AB102" s="112"/>
      <c r="AC102" s="112"/>
      <c r="AD102" s="112"/>
      <c r="AE102" s="112"/>
      <c r="AF102" s="112"/>
      <c r="AG102" s="112"/>
      <c r="AH102" s="112"/>
      <c r="AI102" s="112"/>
      <c r="AJ102" s="112"/>
      <c r="AK102" s="112"/>
      <c r="AL102" s="112"/>
      <c r="AM102" s="112"/>
    </row>
    <row r="103" spans="1:39" x14ac:dyDescent="0.3">
      <c r="A103" s="121"/>
      <c r="B103" s="120"/>
      <c r="C103" s="119"/>
      <c r="D103" s="118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U103" s="112"/>
      <c r="V103" s="112"/>
      <c r="W103" s="112"/>
      <c r="X103" s="112"/>
      <c r="Y103" s="112"/>
      <c r="Z103" s="112"/>
      <c r="AA103" s="112"/>
      <c r="AB103" s="112"/>
      <c r="AC103" s="112"/>
      <c r="AD103" s="112"/>
      <c r="AE103" s="112"/>
      <c r="AF103" s="112"/>
      <c r="AG103" s="112"/>
      <c r="AH103" s="112"/>
      <c r="AI103" s="112"/>
      <c r="AJ103" s="112"/>
      <c r="AK103" s="112"/>
      <c r="AL103" s="112"/>
      <c r="AM103" s="112"/>
    </row>
    <row r="104" spans="1:39" x14ac:dyDescent="0.3">
      <c r="A104" s="121"/>
      <c r="B104" s="120"/>
      <c r="C104" s="119"/>
      <c r="D104" s="118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U104" s="112"/>
      <c r="V104" s="112"/>
      <c r="W104" s="112"/>
      <c r="X104" s="112"/>
      <c r="Y104" s="112"/>
      <c r="Z104" s="112"/>
      <c r="AA104" s="112"/>
      <c r="AB104" s="112"/>
      <c r="AC104" s="112"/>
      <c r="AD104" s="112"/>
      <c r="AE104" s="112"/>
      <c r="AF104" s="112"/>
      <c r="AG104" s="112"/>
      <c r="AH104" s="112"/>
      <c r="AI104" s="112"/>
      <c r="AJ104" s="112"/>
      <c r="AK104" s="112"/>
      <c r="AL104" s="112"/>
      <c r="AM104" s="112"/>
    </row>
    <row r="105" spans="1:39" x14ac:dyDescent="0.3">
      <c r="A105" s="121"/>
      <c r="B105" s="120"/>
      <c r="C105" s="119"/>
      <c r="D105" s="118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U105" s="112"/>
      <c r="V105" s="112"/>
      <c r="W105" s="112"/>
      <c r="X105" s="112"/>
      <c r="Y105" s="112"/>
      <c r="Z105" s="112"/>
      <c r="AA105" s="112"/>
      <c r="AB105" s="112"/>
      <c r="AC105" s="112"/>
      <c r="AD105" s="112"/>
      <c r="AE105" s="112"/>
      <c r="AF105" s="112"/>
      <c r="AG105" s="112"/>
      <c r="AH105" s="112"/>
      <c r="AI105" s="112"/>
      <c r="AJ105" s="112"/>
      <c r="AK105" s="112"/>
      <c r="AL105" s="112"/>
      <c r="AM105" s="112"/>
    </row>
    <row r="106" spans="1:39" x14ac:dyDescent="0.3">
      <c r="A106" s="121"/>
      <c r="B106" s="120"/>
      <c r="C106" s="119"/>
      <c r="D106" s="118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U106" s="112"/>
      <c r="V106" s="112"/>
      <c r="W106" s="112"/>
      <c r="X106" s="112"/>
      <c r="Y106" s="112"/>
      <c r="Z106" s="112"/>
      <c r="AA106" s="112"/>
      <c r="AB106" s="112"/>
      <c r="AC106" s="112"/>
      <c r="AD106" s="112"/>
      <c r="AE106" s="112"/>
      <c r="AF106" s="112"/>
      <c r="AG106" s="112"/>
      <c r="AH106" s="112"/>
      <c r="AI106" s="112"/>
      <c r="AJ106" s="112"/>
      <c r="AK106" s="112"/>
      <c r="AL106" s="112"/>
      <c r="AM106" s="112"/>
    </row>
    <row r="107" spans="1:39" x14ac:dyDescent="0.3">
      <c r="A107" s="121"/>
      <c r="B107" s="120"/>
      <c r="C107" s="119"/>
      <c r="D107" s="118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U107" s="112"/>
      <c r="V107" s="112"/>
      <c r="W107" s="112"/>
      <c r="X107" s="112"/>
      <c r="Y107" s="112"/>
      <c r="Z107" s="112"/>
      <c r="AA107" s="112"/>
      <c r="AB107" s="112"/>
      <c r="AC107" s="112"/>
      <c r="AD107" s="112"/>
      <c r="AE107" s="112"/>
      <c r="AF107" s="112"/>
      <c r="AG107" s="112"/>
      <c r="AH107" s="112"/>
      <c r="AI107" s="112"/>
      <c r="AJ107" s="112"/>
      <c r="AK107" s="112"/>
      <c r="AL107" s="112"/>
      <c r="AM107" s="112"/>
    </row>
    <row r="108" spans="1:39" x14ac:dyDescent="0.3">
      <c r="A108" s="121"/>
      <c r="B108" s="120"/>
      <c r="C108" s="119"/>
      <c r="D108" s="118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2"/>
      <c r="Y108" s="112"/>
      <c r="Z108" s="112"/>
      <c r="AA108" s="112"/>
      <c r="AB108" s="112"/>
      <c r="AC108" s="112"/>
      <c r="AD108" s="112"/>
      <c r="AE108" s="112"/>
      <c r="AF108" s="112"/>
      <c r="AG108" s="112"/>
      <c r="AH108" s="112"/>
      <c r="AI108" s="112"/>
      <c r="AJ108" s="112"/>
      <c r="AK108" s="112"/>
      <c r="AL108" s="112"/>
      <c r="AM108" s="112"/>
    </row>
    <row r="109" spans="1:39" x14ac:dyDescent="0.3">
      <c r="A109" s="121"/>
      <c r="B109" s="120"/>
      <c r="C109" s="119"/>
      <c r="D109" s="118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U109" s="112"/>
      <c r="V109" s="112"/>
      <c r="W109" s="112"/>
      <c r="X109" s="112"/>
      <c r="Y109" s="112"/>
      <c r="Z109" s="112"/>
      <c r="AA109" s="112"/>
      <c r="AB109" s="112"/>
      <c r="AC109" s="112"/>
      <c r="AD109" s="112"/>
      <c r="AE109" s="112"/>
      <c r="AF109" s="112"/>
      <c r="AG109" s="112"/>
      <c r="AH109" s="112"/>
      <c r="AI109" s="112"/>
      <c r="AJ109" s="112"/>
      <c r="AK109" s="112"/>
      <c r="AL109" s="112"/>
      <c r="AM109" s="112"/>
    </row>
    <row r="110" spans="1:39" x14ac:dyDescent="0.3">
      <c r="A110" s="121"/>
      <c r="B110" s="120"/>
      <c r="C110" s="119"/>
      <c r="D110" s="118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U110" s="112"/>
      <c r="V110" s="112"/>
      <c r="W110" s="112"/>
      <c r="X110" s="112"/>
      <c r="Y110" s="112"/>
      <c r="Z110" s="112"/>
      <c r="AA110" s="112"/>
      <c r="AB110" s="112"/>
      <c r="AC110" s="112"/>
      <c r="AD110" s="112"/>
      <c r="AE110" s="112"/>
      <c r="AF110" s="112"/>
      <c r="AG110" s="112"/>
      <c r="AH110" s="112"/>
      <c r="AI110" s="112"/>
      <c r="AJ110" s="112"/>
      <c r="AK110" s="112"/>
      <c r="AL110" s="112"/>
      <c r="AM110" s="112"/>
    </row>
    <row r="111" spans="1:39" x14ac:dyDescent="0.3">
      <c r="A111" s="121"/>
      <c r="B111" s="120"/>
      <c r="C111" s="119"/>
      <c r="D111" s="118"/>
      <c r="E111" s="112"/>
      <c r="F111" s="112"/>
      <c r="G111" s="112"/>
      <c r="H111" s="112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U111" s="112"/>
      <c r="V111" s="112"/>
      <c r="W111" s="112"/>
      <c r="X111" s="112"/>
      <c r="Y111" s="112"/>
      <c r="Z111" s="112"/>
      <c r="AA111" s="112"/>
      <c r="AB111" s="112"/>
      <c r="AC111" s="112"/>
      <c r="AD111" s="112"/>
      <c r="AE111" s="112"/>
      <c r="AF111" s="112"/>
      <c r="AG111" s="112"/>
      <c r="AH111" s="112"/>
      <c r="AI111" s="112"/>
      <c r="AJ111" s="112"/>
      <c r="AK111" s="112"/>
      <c r="AL111" s="112"/>
      <c r="AM111" s="112"/>
    </row>
    <row r="112" spans="1:39" x14ac:dyDescent="0.3">
      <c r="A112" s="121"/>
      <c r="B112" s="120"/>
      <c r="C112" s="119"/>
      <c r="D112" s="118"/>
      <c r="E112" s="112"/>
      <c r="F112" s="112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  <c r="Z112" s="112"/>
      <c r="AA112" s="112"/>
      <c r="AB112" s="112"/>
      <c r="AC112" s="112"/>
      <c r="AD112" s="112"/>
      <c r="AE112" s="112"/>
      <c r="AF112" s="112"/>
      <c r="AG112" s="112"/>
      <c r="AH112" s="112"/>
      <c r="AI112" s="112"/>
      <c r="AJ112" s="112"/>
      <c r="AK112" s="112"/>
      <c r="AL112" s="112"/>
      <c r="AM112" s="112"/>
    </row>
    <row r="113" spans="1:39" x14ac:dyDescent="0.3">
      <c r="A113" s="121"/>
      <c r="B113" s="120"/>
      <c r="C113" s="119"/>
      <c r="D113" s="118"/>
      <c r="E113" s="112"/>
      <c r="F113" s="112"/>
      <c r="G113" s="112"/>
      <c r="H113" s="112"/>
      <c r="I113" s="112"/>
      <c r="J113" s="112"/>
      <c r="K113" s="112"/>
      <c r="L113" s="112"/>
      <c r="M113" s="112"/>
      <c r="N113" s="112"/>
      <c r="O113" s="112"/>
      <c r="P113" s="112"/>
      <c r="Q113" s="112"/>
      <c r="R113" s="112"/>
      <c r="S113" s="112"/>
      <c r="T113" s="112"/>
      <c r="U113" s="112"/>
      <c r="V113" s="112"/>
      <c r="W113" s="112"/>
      <c r="X113" s="112"/>
      <c r="Y113" s="112"/>
      <c r="Z113" s="112"/>
      <c r="AA113" s="112"/>
      <c r="AB113" s="112"/>
      <c r="AC113" s="112"/>
      <c r="AD113" s="112"/>
      <c r="AE113" s="112"/>
      <c r="AF113" s="112"/>
      <c r="AG113" s="112"/>
      <c r="AH113" s="112"/>
      <c r="AI113" s="112"/>
      <c r="AJ113" s="112"/>
      <c r="AK113" s="112"/>
      <c r="AL113" s="112"/>
      <c r="AM113" s="112"/>
    </row>
    <row r="114" spans="1:39" x14ac:dyDescent="0.3">
      <c r="A114" s="121"/>
      <c r="B114" s="120"/>
      <c r="C114" s="119"/>
      <c r="D114" s="118"/>
      <c r="E114" s="112"/>
      <c r="F114" s="112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U114" s="112"/>
      <c r="V114" s="112"/>
      <c r="W114" s="112"/>
      <c r="X114" s="112"/>
      <c r="Y114" s="112"/>
      <c r="Z114" s="112"/>
      <c r="AA114" s="112"/>
      <c r="AB114" s="112"/>
      <c r="AC114" s="112"/>
      <c r="AD114" s="112"/>
      <c r="AE114" s="112"/>
      <c r="AF114" s="112"/>
      <c r="AG114" s="112"/>
      <c r="AH114" s="112"/>
      <c r="AI114" s="112"/>
      <c r="AJ114" s="112"/>
      <c r="AK114" s="112"/>
      <c r="AL114" s="112"/>
      <c r="AM114" s="112"/>
    </row>
    <row r="115" spans="1:39" x14ac:dyDescent="0.3">
      <c r="A115" s="121"/>
      <c r="B115" s="120"/>
      <c r="C115" s="119"/>
      <c r="D115" s="118"/>
      <c r="E115" s="112"/>
      <c r="F115" s="112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U115" s="112"/>
      <c r="V115" s="112"/>
      <c r="W115" s="112"/>
      <c r="X115" s="112"/>
      <c r="Y115" s="112"/>
      <c r="Z115" s="112"/>
      <c r="AA115" s="112"/>
      <c r="AB115" s="112"/>
      <c r="AC115" s="112"/>
      <c r="AD115" s="112"/>
      <c r="AE115" s="112"/>
      <c r="AF115" s="112"/>
      <c r="AG115" s="112"/>
      <c r="AH115" s="112"/>
      <c r="AI115" s="112"/>
      <c r="AJ115" s="112"/>
      <c r="AK115" s="112"/>
      <c r="AL115" s="112"/>
      <c r="AM115" s="112"/>
    </row>
    <row r="116" spans="1:39" x14ac:dyDescent="0.3">
      <c r="A116" s="121"/>
      <c r="B116" s="120"/>
      <c r="C116" s="119"/>
      <c r="D116" s="118"/>
      <c r="E116" s="112"/>
      <c r="F116" s="112"/>
      <c r="G116" s="112"/>
      <c r="H116" s="112"/>
      <c r="I116" s="112"/>
      <c r="J116" s="112"/>
      <c r="K116" s="112"/>
      <c r="L116" s="112"/>
      <c r="M116" s="112"/>
      <c r="N116" s="112"/>
      <c r="O116" s="112"/>
      <c r="P116" s="112"/>
      <c r="Q116" s="112"/>
      <c r="R116" s="112"/>
      <c r="S116" s="112"/>
      <c r="T116" s="112"/>
      <c r="U116" s="112"/>
      <c r="V116" s="112"/>
      <c r="W116" s="112"/>
      <c r="X116" s="112"/>
      <c r="Y116" s="112"/>
      <c r="Z116" s="112"/>
      <c r="AA116" s="112"/>
      <c r="AB116" s="112"/>
      <c r="AC116" s="112"/>
      <c r="AD116" s="112"/>
      <c r="AE116" s="112"/>
      <c r="AF116" s="112"/>
      <c r="AG116" s="112"/>
      <c r="AH116" s="112"/>
      <c r="AI116" s="112"/>
      <c r="AJ116" s="112"/>
      <c r="AK116" s="112"/>
      <c r="AL116" s="112"/>
      <c r="AM116" s="112"/>
    </row>
    <row r="117" spans="1:39" x14ac:dyDescent="0.3">
      <c r="A117" s="121"/>
      <c r="B117" s="120"/>
      <c r="C117" s="119"/>
      <c r="D117" s="118"/>
      <c r="E117" s="112"/>
      <c r="F117" s="112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U117" s="112"/>
      <c r="V117" s="112"/>
      <c r="W117" s="112"/>
      <c r="X117" s="112"/>
      <c r="Y117" s="112"/>
      <c r="Z117" s="112"/>
      <c r="AA117" s="112"/>
      <c r="AB117" s="112"/>
      <c r="AC117" s="112"/>
      <c r="AD117" s="112"/>
      <c r="AE117" s="112"/>
      <c r="AF117" s="112"/>
      <c r="AG117" s="112"/>
      <c r="AH117" s="112"/>
      <c r="AI117" s="112"/>
      <c r="AJ117" s="112"/>
      <c r="AK117" s="112"/>
      <c r="AL117" s="112"/>
      <c r="AM117" s="112"/>
    </row>
    <row r="118" spans="1:39" x14ac:dyDescent="0.3">
      <c r="A118" s="121"/>
      <c r="B118" s="120"/>
      <c r="C118" s="119"/>
      <c r="D118" s="118"/>
      <c r="E118" s="112"/>
      <c r="F118" s="112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U118" s="112"/>
      <c r="V118" s="112"/>
      <c r="W118" s="112"/>
      <c r="X118" s="112"/>
      <c r="Y118" s="112"/>
      <c r="Z118" s="112"/>
      <c r="AA118" s="112"/>
      <c r="AB118" s="112"/>
      <c r="AC118" s="112"/>
      <c r="AD118" s="112"/>
      <c r="AE118" s="112"/>
      <c r="AF118" s="112"/>
      <c r="AG118" s="112"/>
      <c r="AH118" s="112"/>
      <c r="AI118" s="112"/>
      <c r="AJ118" s="112"/>
      <c r="AK118" s="112"/>
      <c r="AL118" s="112"/>
      <c r="AM118" s="112"/>
    </row>
    <row r="119" spans="1:39" x14ac:dyDescent="0.3">
      <c r="A119" s="121"/>
      <c r="B119" s="120"/>
      <c r="C119" s="119"/>
      <c r="D119" s="118"/>
      <c r="E119" s="112"/>
      <c r="F119" s="112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U119" s="112"/>
      <c r="V119" s="112"/>
      <c r="W119" s="112"/>
      <c r="X119" s="112"/>
      <c r="Y119" s="112"/>
      <c r="Z119" s="112"/>
      <c r="AA119" s="112"/>
      <c r="AB119" s="112"/>
      <c r="AC119" s="112"/>
      <c r="AD119" s="112"/>
      <c r="AE119" s="112"/>
      <c r="AF119" s="112"/>
      <c r="AG119" s="112"/>
      <c r="AH119" s="112"/>
      <c r="AI119" s="112"/>
      <c r="AJ119" s="112"/>
      <c r="AK119" s="112"/>
      <c r="AL119" s="112"/>
      <c r="AM119" s="112"/>
    </row>
    <row r="120" spans="1:39" x14ac:dyDescent="0.3">
      <c r="A120" s="121"/>
      <c r="B120" s="120"/>
      <c r="C120" s="119"/>
      <c r="D120" s="118"/>
      <c r="E120" s="112"/>
      <c r="F120" s="112"/>
      <c r="G120" s="112"/>
      <c r="H120" s="112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U120" s="112"/>
      <c r="V120" s="112"/>
      <c r="W120" s="112"/>
      <c r="X120" s="112"/>
      <c r="Y120" s="112"/>
      <c r="Z120" s="112"/>
      <c r="AA120" s="112"/>
      <c r="AB120" s="112"/>
      <c r="AC120" s="112"/>
      <c r="AD120" s="112"/>
      <c r="AE120" s="112"/>
      <c r="AF120" s="112"/>
      <c r="AG120" s="112"/>
      <c r="AH120" s="112"/>
      <c r="AI120" s="112"/>
      <c r="AJ120" s="112"/>
      <c r="AK120" s="112"/>
      <c r="AL120" s="112"/>
      <c r="AM120" s="112"/>
    </row>
    <row r="121" spans="1:39" x14ac:dyDescent="0.3">
      <c r="A121" s="121"/>
      <c r="B121" s="120"/>
      <c r="C121" s="119"/>
      <c r="D121" s="118"/>
      <c r="E121" s="112"/>
      <c r="F121" s="112"/>
      <c r="G121" s="112"/>
      <c r="H121" s="112"/>
      <c r="I121" s="112"/>
      <c r="J121" s="112"/>
      <c r="K121" s="112"/>
      <c r="L121" s="112"/>
      <c r="M121" s="112"/>
      <c r="N121" s="112"/>
      <c r="O121" s="112"/>
      <c r="P121" s="112"/>
      <c r="Q121" s="112"/>
      <c r="R121" s="112"/>
      <c r="S121" s="112"/>
      <c r="T121" s="112"/>
      <c r="U121" s="112"/>
      <c r="V121" s="112"/>
      <c r="W121" s="112"/>
      <c r="X121" s="112"/>
      <c r="Y121" s="112"/>
      <c r="Z121" s="112"/>
      <c r="AA121" s="112"/>
      <c r="AB121" s="112"/>
      <c r="AC121" s="112"/>
      <c r="AD121" s="112"/>
      <c r="AE121" s="112"/>
      <c r="AF121" s="112"/>
      <c r="AG121" s="112"/>
      <c r="AH121" s="112"/>
      <c r="AI121" s="112"/>
      <c r="AJ121" s="112"/>
      <c r="AK121" s="112"/>
      <c r="AL121" s="112"/>
      <c r="AM121" s="112"/>
    </row>
    <row r="122" spans="1:39" x14ac:dyDescent="0.3">
      <c r="A122" s="121"/>
      <c r="B122" s="120"/>
      <c r="C122" s="119"/>
      <c r="D122" s="118"/>
      <c r="E122" s="112"/>
      <c r="F122" s="112"/>
      <c r="G122" s="112"/>
      <c r="H122" s="112"/>
      <c r="I122" s="112"/>
      <c r="J122" s="112"/>
      <c r="K122" s="112"/>
      <c r="L122" s="112"/>
      <c r="M122" s="112"/>
      <c r="N122" s="112"/>
      <c r="O122" s="112"/>
      <c r="P122" s="112"/>
      <c r="Q122" s="112"/>
      <c r="R122" s="112"/>
      <c r="S122" s="112"/>
      <c r="T122" s="112"/>
      <c r="U122" s="112"/>
      <c r="V122" s="112"/>
      <c r="W122" s="112"/>
      <c r="X122" s="112"/>
      <c r="Y122" s="112"/>
      <c r="Z122" s="112"/>
      <c r="AA122" s="112"/>
      <c r="AB122" s="112"/>
      <c r="AC122" s="112"/>
      <c r="AD122" s="112"/>
      <c r="AE122" s="112"/>
      <c r="AF122" s="112"/>
      <c r="AG122" s="112"/>
      <c r="AH122" s="112"/>
      <c r="AI122" s="112"/>
      <c r="AJ122" s="112"/>
      <c r="AK122" s="112"/>
      <c r="AL122" s="112"/>
      <c r="AM122" s="112"/>
    </row>
    <row r="123" spans="1:39" x14ac:dyDescent="0.3">
      <c r="A123" s="121"/>
      <c r="B123" s="120"/>
      <c r="C123" s="119"/>
      <c r="D123" s="118"/>
      <c r="E123" s="112"/>
      <c r="F123" s="112"/>
      <c r="G123" s="112"/>
      <c r="H123" s="112"/>
      <c r="I123" s="112"/>
      <c r="J123" s="112"/>
      <c r="K123" s="112"/>
      <c r="L123" s="112"/>
      <c r="M123" s="112"/>
      <c r="N123" s="112"/>
      <c r="O123" s="112"/>
      <c r="P123" s="112"/>
      <c r="Q123" s="112"/>
      <c r="R123" s="112"/>
      <c r="S123" s="112"/>
      <c r="T123" s="112"/>
      <c r="U123" s="112"/>
      <c r="V123" s="112"/>
      <c r="W123" s="112"/>
      <c r="X123" s="112"/>
      <c r="Y123" s="112"/>
      <c r="Z123" s="112"/>
      <c r="AA123" s="112"/>
      <c r="AB123" s="112"/>
      <c r="AC123" s="112"/>
      <c r="AD123" s="112"/>
      <c r="AE123" s="112"/>
      <c r="AF123" s="112"/>
      <c r="AG123" s="112"/>
      <c r="AH123" s="112"/>
      <c r="AI123" s="112"/>
      <c r="AJ123" s="112"/>
      <c r="AK123" s="112"/>
      <c r="AL123" s="112"/>
      <c r="AM123" s="112"/>
    </row>
    <row r="124" spans="1:39" x14ac:dyDescent="0.3">
      <c r="A124" s="121"/>
      <c r="B124" s="120"/>
      <c r="C124" s="119"/>
      <c r="D124" s="118"/>
      <c r="E124" s="112"/>
      <c r="F124" s="112"/>
      <c r="G124" s="112"/>
      <c r="H124" s="112"/>
      <c r="I124" s="112"/>
      <c r="J124" s="112"/>
      <c r="K124" s="112"/>
      <c r="L124" s="112"/>
      <c r="M124" s="112"/>
      <c r="N124" s="112"/>
      <c r="O124" s="112"/>
      <c r="P124" s="112"/>
      <c r="Q124" s="112"/>
      <c r="R124" s="112"/>
      <c r="S124" s="112"/>
      <c r="T124" s="112"/>
      <c r="U124" s="112"/>
      <c r="V124" s="112"/>
      <c r="W124" s="112"/>
      <c r="X124" s="112"/>
      <c r="Y124" s="112"/>
      <c r="Z124" s="112"/>
      <c r="AA124" s="112"/>
      <c r="AB124" s="112"/>
      <c r="AC124" s="112"/>
      <c r="AD124" s="112"/>
      <c r="AE124" s="112"/>
      <c r="AF124" s="112"/>
      <c r="AG124" s="112"/>
      <c r="AH124" s="112"/>
      <c r="AI124" s="112"/>
      <c r="AJ124" s="112"/>
      <c r="AK124" s="112"/>
      <c r="AL124" s="112"/>
      <c r="AM124" s="112"/>
    </row>
    <row r="125" spans="1:39" x14ac:dyDescent="0.3">
      <c r="A125" s="121"/>
      <c r="B125" s="120"/>
      <c r="C125" s="119"/>
      <c r="D125" s="118"/>
      <c r="E125" s="112"/>
      <c r="F125" s="112"/>
      <c r="G125" s="112"/>
      <c r="H125" s="112"/>
      <c r="I125" s="112"/>
      <c r="J125" s="112"/>
      <c r="K125" s="112"/>
      <c r="L125" s="112"/>
      <c r="M125" s="112"/>
      <c r="N125" s="112"/>
      <c r="O125" s="112"/>
      <c r="P125" s="112"/>
      <c r="Q125" s="112"/>
      <c r="R125" s="112"/>
      <c r="S125" s="112"/>
      <c r="T125" s="112"/>
      <c r="U125" s="112"/>
      <c r="V125" s="112"/>
      <c r="W125" s="112"/>
      <c r="X125" s="112"/>
      <c r="Y125" s="112"/>
      <c r="Z125" s="112"/>
      <c r="AA125" s="112"/>
      <c r="AB125" s="112"/>
      <c r="AC125" s="112"/>
      <c r="AD125" s="112"/>
      <c r="AE125" s="112"/>
      <c r="AF125" s="112"/>
      <c r="AG125" s="112"/>
      <c r="AH125" s="112"/>
      <c r="AI125" s="112"/>
      <c r="AJ125" s="112"/>
      <c r="AK125" s="112"/>
      <c r="AL125" s="112"/>
      <c r="AM125" s="112"/>
    </row>
    <row r="126" spans="1:39" x14ac:dyDescent="0.3">
      <c r="A126" s="121"/>
      <c r="B126" s="120"/>
      <c r="C126" s="119"/>
      <c r="D126" s="118"/>
      <c r="E126" s="112"/>
      <c r="F126" s="112"/>
      <c r="G126" s="112"/>
      <c r="H126" s="112"/>
      <c r="I126" s="112"/>
      <c r="J126" s="112"/>
      <c r="K126" s="112"/>
      <c r="L126" s="112"/>
      <c r="M126" s="112"/>
      <c r="N126" s="112"/>
      <c r="O126" s="112"/>
      <c r="P126" s="112"/>
      <c r="Q126" s="112"/>
      <c r="R126" s="112"/>
      <c r="S126" s="112"/>
      <c r="T126" s="112"/>
      <c r="U126" s="112"/>
      <c r="V126" s="112"/>
      <c r="W126" s="112"/>
      <c r="X126" s="112"/>
      <c r="Y126" s="112"/>
      <c r="Z126" s="112"/>
      <c r="AA126" s="112"/>
      <c r="AB126" s="112"/>
      <c r="AC126" s="112"/>
      <c r="AD126" s="112"/>
      <c r="AE126" s="112"/>
      <c r="AF126" s="112"/>
      <c r="AG126" s="112"/>
      <c r="AH126" s="112"/>
      <c r="AI126" s="112"/>
      <c r="AJ126" s="112"/>
      <c r="AK126" s="112"/>
      <c r="AL126" s="112"/>
      <c r="AM126" s="112"/>
    </row>
    <row r="127" spans="1:39" x14ac:dyDescent="0.3">
      <c r="A127" s="121"/>
      <c r="B127" s="120"/>
      <c r="C127" s="119"/>
      <c r="D127" s="118"/>
      <c r="E127" s="112"/>
      <c r="F127" s="112"/>
      <c r="G127" s="112"/>
      <c r="H127" s="112"/>
      <c r="I127" s="112"/>
      <c r="J127" s="112"/>
      <c r="K127" s="112"/>
      <c r="L127" s="112"/>
      <c r="M127" s="112"/>
      <c r="N127" s="112"/>
      <c r="O127" s="112"/>
      <c r="P127" s="112"/>
      <c r="Q127" s="112"/>
      <c r="R127" s="112"/>
      <c r="S127" s="112"/>
      <c r="T127" s="112"/>
      <c r="U127" s="112"/>
      <c r="V127" s="112"/>
      <c r="W127" s="11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112"/>
    </row>
    <row r="128" spans="1:39" x14ac:dyDescent="0.3">
      <c r="A128" s="121"/>
      <c r="B128" s="120"/>
      <c r="C128" s="119"/>
      <c r="D128" s="118"/>
      <c r="E128" s="112"/>
      <c r="F128" s="112"/>
      <c r="G128" s="112"/>
      <c r="H128" s="112"/>
      <c r="I128" s="112"/>
      <c r="J128" s="112"/>
      <c r="K128" s="112"/>
      <c r="L128" s="112"/>
      <c r="M128" s="112"/>
      <c r="N128" s="112"/>
      <c r="O128" s="112"/>
      <c r="P128" s="112"/>
      <c r="Q128" s="112"/>
      <c r="R128" s="112"/>
      <c r="S128" s="112"/>
      <c r="T128" s="112"/>
      <c r="U128" s="112"/>
      <c r="V128" s="112"/>
      <c r="W128" s="11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12"/>
    </row>
    <row r="129" spans="1:39" x14ac:dyDescent="0.3">
      <c r="A129" s="121"/>
      <c r="B129" s="120"/>
      <c r="C129" s="119"/>
      <c r="D129" s="118"/>
      <c r="E129" s="112"/>
      <c r="F129" s="112"/>
      <c r="G129" s="112"/>
      <c r="H129" s="112"/>
      <c r="I129" s="112"/>
      <c r="J129" s="112"/>
      <c r="K129" s="112"/>
      <c r="L129" s="112"/>
      <c r="M129" s="112"/>
      <c r="N129" s="112"/>
      <c r="O129" s="112"/>
      <c r="P129" s="112"/>
      <c r="Q129" s="112"/>
      <c r="R129" s="112"/>
      <c r="S129" s="112"/>
      <c r="T129" s="112"/>
      <c r="U129" s="112"/>
      <c r="V129" s="112"/>
      <c r="W129" s="11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12"/>
    </row>
    <row r="130" spans="1:39" x14ac:dyDescent="0.3">
      <c r="A130" s="121"/>
      <c r="B130" s="120"/>
      <c r="C130" s="119"/>
      <c r="D130" s="118"/>
      <c r="E130" s="112"/>
      <c r="F130" s="112"/>
      <c r="G130" s="112"/>
      <c r="H130" s="112"/>
      <c r="I130" s="112"/>
      <c r="J130" s="112"/>
      <c r="K130" s="112"/>
      <c r="L130" s="112"/>
      <c r="M130" s="112"/>
      <c r="N130" s="112"/>
      <c r="O130" s="112"/>
      <c r="P130" s="112"/>
      <c r="Q130" s="112"/>
      <c r="R130" s="112"/>
      <c r="S130" s="112"/>
      <c r="T130" s="112"/>
      <c r="U130" s="112"/>
      <c r="V130" s="112"/>
      <c r="W130" s="11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12"/>
    </row>
    <row r="131" spans="1:39" x14ac:dyDescent="0.3">
      <c r="A131" s="121"/>
      <c r="B131" s="120"/>
      <c r="C131" s="119"/>
      <c r="D131" s="118"/>
      <c r="E131" s="112"/>
      <c r="F131" s="112"/>
      <c r="G131" s="112"/>
      <c r="H131" s="112"/>
      <c r="I131" s="112"/>
      <c r="J131" s="112"/>
      <c r="K131" s="112"/>
      <c r="L131" s="112"/>
      <c r="M131" s="112"/>
      <c r="N131" s="112"/>
      <c r="O131" s="112"/>
      <c r="P131" s="112"/>
      <c r="Q131" s="112"/>
      <c r="R131" s="112"/>
      <c r="S131" s="112"/>
      <c r="T131" s="112"/>
      <c r="U131" s="112"/>
      <c r="V131" s="112"/>
      <c r="W131" s="11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12"/>
    </row>
    <row r="132" spans="1:39" x14ac:dyDescent="0.3">
      <c r="A132" s="121"/>
      <c r="B132" s="120"/>
      <c r="C132" s="119"/>
      <c r="D132" s="118"/>
      <c r="E132" s="112"/>
      <c r="F132" s="112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U132" s="112"/>
      <c r="V132" s="112"/>
      <c r="W132" s="11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12"/>
    </row>
    <row r="133" spans="1:39" x14ac:dyDescent="0.3">
      <c r="A133" s="121"/>
      <c r="B133" s="120"/>
      <c r="C133" s="119"/>
      <c r="D133" s="118"/>
      <c r="E133" s="112"/>
      <c r="F133" s="112"/>
      <c r="G133" s="112"/>
      <c r="H133" s="112"/>
      <c r="I133" s="112"/>
      <c r="J133" s="112"/>
      <c r="K133" s="112"/>
      <c r="L133" s="112"/>
      <c r="M133" s="112"/>
      <c r="N133" s="112"/>
      <c r="O133" s="112"/>
      <c r="P133" s="112"/>
      <c r="Q133" s="112"/>
      <c r="R133" s="112"/>
      <c r="S133" s="112"/>
      <c r="T133" s="112"/>
      <c r="U133" s="112"/>
      <c r="V133" s="112"/>
      <c r="W133" s="11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12"/>
    </row>
    <row r="134" spans="1:39" x14ac:dyDescent="0.3">
      <c r="A134" s="121"/>
      <c r="B134" s="120"/>
      <c r="C134" s="119"/>
      <c r="D134" s="118"/>
      <c r="E134" s="112"/>
      <c r="F134" s="112"/>
      <c r="G134" s="112"/>
      <c r="H134" s="112"/>
      <c r="I134" s="112"/>
      <c r="J134" s="112"/>
      <c r="K134" s="112"/>
      <c r="L134" s="112"/>
      <c r="M134" s="112"/>
      <c r="N134" s="112"/>
      <c r="O134" s="112"/>
      <c r="P134" s="112"/>
      <c r="Q134" s="112"/>
      <c r="R134" s="112"/>
      <c r="S134" s="112"/>
      <c r="T134" s="112"/>
      <c r="U134" s="112"/>
      <c r="V134" s="112"/>
      <c r="W134" s="11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12"/>
    </row>
    <row r="135" spans="1:39" x14ac:dyDescent="0.3">
      <c r="A135" s="121"/>
      <c r="B135" s="120"/>
      <c r="C135" s="119"/>
      <c r="D135" s="118"/>
      <c r="E135" s="112"/>
      <c r="F135" s="112"/>
      <c r="G135" s="112"/>
      <c r="H135" s="112"/>
      <c r="I135" s="112"/>
      <c r="J135" s="112"/>
      <c r="K135" s="112"/>
      <c r="L135" s="112"/>
      <c r="M135" s="112"/>
      <c r="N135" s="112"/>
      <c r="O135" s="112"/>
      <c r="P135" s="112"/>
      <c r="Q135" s="112"/>
      <c r="R135" s="112"/>
      <c r="S135" s="112"/>
      <c r="T135" s="112"/>
      <c r="U135" s="112"/>
      <c r="V135" s="112"/>
      <c r="W135" s="11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12"/>
    </row>
    <row r="136" spans="1:39" x14ac:dyDescent="0.3">
      <c r="A136" s="121"/>
      <c r="B136" s="120"/>
      <c r="C136" s="119"/>
      <c r="D136" s="118"/>
      <c r="E136" s="112"/>
      <c r="F136" s="112"/>
      <c r="G136" s="112"/>
      <c r="H136" s="112"/>
      <c r="I136" s="112"/>
      <c r="J136" s="112"/>
      <c r="K136" s="112"/>
      <c r="L136" s="112"/>
      <c r="M136" s="112"/>
      <c r="N136" s="112"/>
      <c r="O136" s="112"/>
      <c r="P136" s="112"/>
      <c r="Q136" s="112"/>
      <c r="R136" s="112"/>
      <c r="S136" s="112"/>
      <c r="T136" s="112"/>
      <c r="U136" s="112"/>
      <c r="V136" s="112"/>
      <c r="W136" s="11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12"/>
    </row>
    <row r="137" spans="1:39" x14ac:dyDescent="0.3">
      <c r="A137" s="121"/>
      <c r="B137" s="120"/>
      <c r="C137" s="119"/>
      <c r="D137" s="118"/>
      <c r="E137" s="112"/>
      <c r="F137" s="112"/>
      <c r="G137" s="112"/>
      <c r="H137" s="112"/>
      <c r="I137" s="112"/>
      <c r="J137" s="112"/>
      <c r="K137" s="112"/>
      <c r="L137" s="112"/>
      <c r="M137" s="112"/>
      <c r="N137" s="112"/>
      <c r="O137" s="112"/>
      <c r="P137" s="112"/>
      <c r="Q137" s="112"/>
      <c r="R137" s="112"/>
      <c r="S137" s="112"/>
      <c r="T137" s="112"/>
      <c r="U137" s="112"/>
      <c r="V137" s="112"/>
      <c r="W137" s="11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12"/>
    </row>
    <row r="138" spans="1:39" x14ac:dyDescent="0.3">
      <c r="A138" s="121"/>
      <c r="B138" s="120"/>
      <c r="C138" s="119"/>
      <c r="D138" s="118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U138" s="112"/>
      <c r="V138" s="112"/>
      <c r="W138" s="11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12"/>
    </row>
    <row r="139" spans="1:39" x14ac:dyDescent="0.3">
      <c r="A139" s="121"/>
      <c r="B139" s="120"/>
      <c r="C139" s="119"/>
      <c r="D139" s="118"/>
      <c r="E139" s="112"/>
      <c r="F139" s="112"/>
      <c r="G139" s="112"/>
      <c r="H139" s="112"/>
      <c r="I139" s="112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U139" s="112"/>
      <c r="V139" s="112"/>
      <c r="W139" s="112"/>
      <c r="X139" s="112"/>
      <c r="Y139" s="112"/>
      <c r="Z139" s="112"/>
      <c r="AA139" s="112"/>
      <c r="AB139" s="112"/>
      <c r="AC139" s="112"/>
      <c r="AD139" s="112"/>
      <c r="AE139" s="112"/>
      <c r="AF139" s="112"/>
      <c r="AG139" s="112"/>
      <c r="AH139" s="112"/>
      <c r="AI139" s="112"/>
      <c r="AJ139" s="112"/>
      <c r="AK139" s="112"/>
      <c r="AL139" s="112"/>
      <c r="AM139" s="112"/>
    </row>
    <row r="140" spans="1:39" x14ac:dyDescent="0.3">
      <c r="A140" s="121"/>
      <c r="B140" s="120"/>
      <c r="C140" s="119"/>
      <c r="D140" s="118"/>
      <c r="E140" s="112"/>
      <c r="F140" s="112"/>
      <c r="G140" s="112"/>
      <c r="H140" s="112"/>
      <c r="I140" s="112"/>
      <c r="J140" s="112"/>
      <c r="K140" s="112"/>
      <c r="L140" s="112"/>
      <c r="M140" s="112"/>
      <c r="N140" s="112"/>
      <c r="O140" s="112"/>
      <c r="P140" s="112"/>
      <c r="Q140" s="112"/>
      <c r="R140" s="112"/>
      <c r="S140" s="112"/>
      <c r="T140" s="112"/>
      <c r="U140" s="112"/>
      <c r="V140" s="112"/>
      <c r="W140" s="112"/>
      <c r="X140" s="112"/>
      <c r="Y140" s="112"/>
      <c r="Z140" s="112"/>
      <c r="AA140" s="112"/>
      <c r="AB140" s="112"/>
      <c r="AC140" s="112"/>
      <c r="AD140" s="112"/>
      <c r="AE140" s="112"/>
      <c r="AF140" s="112"/>
      <c r="AG140" s="112"/>
      <c r="AH140" s="112"/>
      <c r="AI140" s="112"/>
      <c r="AJ140" s="112"/>
      <c r="AK140" s="112"/>
      <c r="AL140" s="112"/>
      <c r="AM140" s="112"/>
    </row>
    <row r="141" spans="1:39" x14ac:dyDescent="0.3">
      <c r="A141" s="121"/>
      <c r="B141" s="120"/>
      <c r="C141" s="119"/>
      <c r="D141" s="118"/>
      <c r="E141" s="112"/>
      <c r="F141" s="112"/>
      <c r="G141" s="112"/>
      <c r="H141" s="112"/>
      <c r="I141" s="112"/>
      <c r="J141" s="112"/>
      <c r="K141" s="112"/>
      <c r="L141" s="112"/>
      <c r="M141" s="112"/>
      <c r="N141" s="112"/>
      <c r="O141" s="112"/>
      <c r="P141" s="112"/>
      <c r="Q141" s="112"/>
      <c r="R141" s="112"/>
      <c r="S141" s="112"/>
      <c r="T141" s="112"/>
      <c r="U141" s="112"/>
      <c r="V141" s="112"/>
      <c r="W141" s="112"/>
      <c r="X141" s="112"/>
      <c r="Y141" s="112"/>
      <c r="Z141" s="112"/>
      <c r="AA141" s="112"/>
      <c r="AB141" s="112"/>
      <c r="AC141" s="112"/>
      <c r="AD141" s="112"/>
      <c r="AE141" s="112"/>
      <c r="AF141" s="112"/>
      <c r="AG141" s="112"/>
      <c r="AH141" s="112"/>
      <c r="AI141" s="112"/>
      <c r="AJ141" s="112"/>
      <c r="AK141" s="112"/>
      <c r="AL141" s="112"/>
      <c r="AM141" s="112"/>
    </row>
    <row r="142" spans="1:39" x14ac:dyDescent="0.3">
      <c r="A142" s="121"/>
      <c r="B142" s="120"/>
      <c r="C142" s="119"/>
      <c r="D142" s="118"/>
      <c r="E142" s="112"/>
      <c r="F142" s="112"/>
      <c r="G142" s="112"/>
      <c r="H142" s="112"/>
      <c r="I142" s="112"/>
      <c r="J142" s="112"/>
      <c r="K142" s="112"/>
      <c r="L142" s="112"/>
      <c r="M142" s="112"/>
      <c r="N142" s="112"/>
      <c r="O142" s="112"/>
      <c r="P142" s="112"/>
      <c r="Q142" s="112"/>
      <c r="R142" s="112"/>
      <c r="S142" s="112"/>
      <c r="T142" s="112"/>
      <c r="U142" s="112"/>
      <c r="V142" s="112"/>
      <c r="W142" s="112"/>
      <c r="X142" s="112"/>
      <c r="Y142" s="112"/>
      <c r="Z142" s="112"/>
      <c r="AA142" s="112"/>
      <c r="AB142" s="112"/>
      <c r="AC142" s="112"/>
      <c r="AD142" s="112"/>
      <c r="AE142" s="112"/>
      <c r="AF142" s="112"/>
      <c r="AG142" s="112"/>
      <c r="AH142" s="112"/>
      <c r="AI142" s="112"/>
      <c r="AJ142" s="112"/>
      <c r="AK142" s="112"/>
      <c r="AL142" s="112"/>
      <c r="AM142" s="112"/>
    </row>
    <row r="143" spans="1:39" x14ac:dyDescent="0.3">
      <c r="A143" s="121"/>
      <c r="B143" s="120"/>
      <c r="C143" s="119"/>
      <c r="D143" s="118"/>
      <c r="E143" s="112"/>
      <c r="F143" s="112"/>
      <c r="G143" s="112"/>
      <c r="H143" s="112"/>
      <c r="I143" s="112"/>
      <c r="J143" s="112"/>
      <c r="K143" s="112"/>
      <c r="L143" s="112"/>
      <c r="M143" s="112"/>
      <c r="N143" s="112"/>
      <c r="O143" s="112"/>
      <c r="P143" s="112"/>
      <c r="Q143" s="112"/>
      <c r="R143" s="112"/>
      <c r="S143" s="112"/>
      <c r="T143" s="112"/>
      <c r="U143" s="112"/>
      <c r="V143" s="112"/>
      <c r="W143" s="112"/>
      <c r="X143" s="112"/>
      <c r="Y143" s="112"/>
      <c r="Z143" s="112"/>
      <c r="AA143" s="112"/>
      <c r="AB143" s="112"/>
      <c r="AC143" s="112"/>
      <c r="AD143" s="112"/>
      <c r="AE143" s="112"/>
      <c r="AF143" s="112"/>
      <c r="AG143" s="112"/>
      <c r="AH143" s="112"/>
      <c r="AI143" s="112"/>
      <c r="AJ143" s="112"/>
      <c r="AK143" s="112"/>
      <c r="AL143" s="112"/>
      <c r="AM143" s="112"/>
    </row>
    <row r="144" spans="1:39" x14ac:dyDescent="0.3">
      <c r="A144" s="121"/>
      <c r="B144" s="120"/>
      <c r="C144" s="119"/>
      <c r="D144" s="118"/>
      <c r="E144" s="112"/>
      <c r="F144" s="112"/>
      <c r="G144" s="112"/>
      <c r="H144" s="112"/>
      <c r="I144" s="112"/>
      <c r="J144" s="112"/>
      <c r="K144" s="112"/>
      <c r="L144" s="112"/>
      <c r="M144" s="112"/>
      <c r="N144" s="112"/>
      <c r="O144" s="112"/>
      <c r="P144" s="112"/>
      <c r="Q144" s="112"/>
      <c r="R144" s="112"/>
      <c r="S144" s="112"/>
      <c r="T144" s="112"/>
      <c r="U144" s="112"/>
      <c r="V144" s="112"/>
      <c r="W144" s="112"/>
      <c r="X144" s="112"/>
      <c r="Y144" s="112"/>
      <c r="Z144" s="112"/>
      <c r="AA144" s="112"/>
      <c r="AB144" s="112"/>
      <c r="AC144" s="112"/>
      <c r="AD144" s="112"/>
      <c r="AE144" s="112"/>
      <c r="AF144" s="112"/>
      <c r="AG144" s="112"/>
      <c r="AH144" s="112"/>
      <c r="AI144" s="112"/>
      <c r="AJ144" s="112"/>
      <c r="AK144" s="112"/>
      <c r="AL144" s="112"/>
      <c r="AM144" s="112"/>
    </row>
    <row r="145" spans="1:39" x14ac:dyDescent="0.3">
      <c r="A145" s="121"/>
      <c r="B145" s="120"/>
      <c r="C145" s="119"/>
      <c r="D145" s="118"/>
      <c r="E145" s="112"/>
      <c r="F145" s="112"/>
      <c r="G145" s="112"/>
      <c r="H145" s="112"/>
      <c r="I145" s="112"/>
      <c r="J145" s="112"/>
      <c r="K145" s="112"/>
      <c r="L145" s="112"/>
      <c r="M145" s="112"/>
      <c r="N145" s="112"/>
      <c r="O145" s="112"/>
      <c r="P145" s="112"/>
      <c r="Q145" s="112"/>
      <c r="R145" s="112"/>
      <c r="S145" s="112"/>
      <c r="T145" s="112"/>
      <c r="U145" s="112"/>
      <c r="V145" s="112"/>
      <c r="W145" s="112"/>
      <c r="X145" s="112"/>
      <c r="Y145" s="112"/>
      <c r="Z145" s="112"/>
      <c r="AA145" s="112"/>
      <c r="AB145" s="112"/>
      <c r="AC145" s="112"/>
      <c r="AD145" s="112"/>
      <c r="AE145" s="112"/>
      <c r="AF145" s="112"/>
      <c r="AG145" s="112"/>
      <c r="AH145" s="112"/>
      <c r="AI145" s="112"/>
      <c r="AJ145" s="112"/>
      <c r="AK145" s="112"/>
      <c r="AL145" s="112"/>
      <c r="AM145" s="112"/>
    </row>
    <row r="146" spans="1:39" x14ac:dyDescent="0.3">
      <c r="A146" s="121"/>
      <c r="B146" s="120"/>
      <c r="C146" s="119"/>
      <c r="D146" s="118"/>
      <c r="E146" s="112"/>
      <c r="F146" s="112"/>
      <c r="G146" s="112"/>
      <c r="H146" s="112"/>
      <c r="I146" s="112"/>
      <c r="J146" s="112"/>
      <c r="K146" s="112"/>
      <c r="L146" s="112"/>
      <c r="M146" s="112"/>
      <c r="N146" s="112"/>
      <c r="O146" s="112"/>
      <c r="P146" s="112"/>
      <c r="Q146" s="112"/>
      <c r="R146" s="112"/>
      <c r="S146" s="112"/>
      <c r="T146" s="112"/>
      <c r="U146" s="112"/>
      <c r="V146" s="112"/>
      <c r="W146" s="112"/>
      <c r="X146" s="112"/>
      <c r="Y146" s="112"/>
      <c r="Z146" s="112"/>
      <c r="AA146" s="112"/>
      <c r="AB146" s="112"/>
      <c r="AC146" s="112"/>
      <c r="AD146" s="112"/>
      <c r="AE146" s="112"/>
      <c r="AF146" s="112"/>
      <c r="AG146" s="112"/>
      <c r="AH146" s="112"/>
      <c r="AI146" s="112"/>
      <c r="AJ146" s="112"/>
      <c r="AK146" s="112"/>
      <c r="AL146" s="112"/>
      <c r="AM146" s="112"/>
    </row>
    <row r="147" spans="1:39" x14ac:dyDescent="0.3">
      <c r="A147" s="121"/>
      <c r="B147" s="120"/>
      <c r="C147" s="119"/>
      <c r="D147" s="118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112"/>
      <c r="AH147" s="112"/>
      <c r="AI147" s="112"/>
      <c r="AJ147" s="112"/>
      <c r="AK147" s="112"/>
      <c r="AL147" s="112"/>
      <c r="AM147" s="112"/>
    </row>
    <row r="148" spans="1:39" x14ac:dyDescent="0.3">
      <c r="A148" s="121"/>
      <c r="B148" s="120"/>
      <c r="C148" s="119"/>
      <c r="D148" s="118"/>
      <c r="E148" s="112"/>
      <c r="F148" s="112"/>
      <c r="G148" s="112"/>
      <c r="H148" s="112"/>
      <c r="I148" s="112"/>
      <c r="J148" s="112"/>
      <c r="K148" s="112"/>
      <c r="L148" s="112"/>
      <c r="M148" s="112"/>
      <c r="N148" s="112"/>
      <c r="O148" s="112"/>
      <c r="P148" s="112"/>
      <c r="Q148" s="112"/>
      <c r="R148" s="112"/>
      <c r="S148" s="112"/>
      <c r="T148" s="112"/>
      <c r="U148" s="112"/>
      <c r="V148" s="112"/>
      <c r="W148" s="112"/>
      <c r="X148" s="112"/>
      <c r="Y148" s="112"/>
      <c r="Z148" s="112"/>
      <c r="AA148" s="112"/>
      <c r="AB148" s="112"/>
      <c r="AC148" s="112"/>
      <c r="AD148" s="112"/>
      <c r="AE148" s="112"/>
      <c r="AF148" s="112"/>
      <c r="AG148" s="112"/>
      <c r="AH148" s="112"/>
      <c r="AI148" s="112"/>
      <c r="AJ148" s="112"/>
      <c r="AK148" s="112"/>
      <c r="AL148" s="112"/>
      <c r="AM148" s="112"/>
    </row>
    <row r="149" spans="1:39" x14ac:dyDescent="0.3">
      <c r="A149" s="121"/>
      <c r="B149" s="120"/>
      <c r="C149" s="119"/>
      <c r="D149" s="118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U149" s="112"/>
      <c r="V149" s="112"/>
      <c r="W149" s="112"/>
      <c r="X149" s="112"/>
      <c r="Y149" s="112"/>
      <c r="Z149" s="112"/>
      <c r="AA149" s="112"/>
      <c r="AB149" s="112"/>
      <c r="AC149" s="112"/>
      <c r="AD149" s="112"/>
      <c r="AE149" s="112"/>
      <c r="AF149" s="112"/>
      <c r="AG149" s="112"/>
      <c r="AH149" s="112"/>
      <c r="AI149" s="112"/>
      <c r="AJ149" s="112"/>
      <c r="AK149" s="112"/>
      <c r="AL149" s="112"/>
      <c r="AM149" s="112"/>
    </row>
    <row r="150" spans="1:39" x14ac:dyDescent="0.3">
      <c r="A150" s="121"/>
      <c r="B150" s="120"/>
      <c r="C150" s="119"/>
      <c r="D150" s="118"/>
      <c r="E150" s="112"/>
      <c r="F150" s="112"/>
      <c r="G150" s="112"/>
      <c r="H150" s="112"/>
      <c r="I150" s="112"/>
      <c r="J150" s="112"/>
      <c r="K150" s="112"/>
      <c r="L150" s="112"/>
      <c r="M150" s="112"/>
      <c r="N150" s="112"/>
      <c r="O150" s="112"/>
      <c r="P150" s="112"/>
      <c r="Q150" s="112"/>
      <c r="R150" s="112"/>
      <c r="S150" s="112"/>
      <c r="T150" s="112"/>
      <c r="U150" s="112"/>
      <c r="V150" s="112"/>
      <c r="W150" s="112"/>
      <c r="X150" s="112"/>
      <c r="Y150" s="112"/>
      <c r="Z150" s="112"/>
      <c r="AA150" s="112"/>
      <c r="AB150" s="112"/>
      <c r="AC150" s="112"/>
      <c r="AD150" s="112"/>
      <c r="AE150" s="112"/>
      <c r="AF150" s="112"/>
      <c r="AG150" s="112"/>
      <c r="AH150" s="112"/>
      <c r="AI150" s="112"/>
      <c r="AJ150" s="112"/>
      <c r="AK150" s="112"/>
      <c r="AL150" s="112"/>
      <c r="AM150" s="112"/>
    </row>
    <row r="151" spans="1:39" x14ac:dyDescent="0.3">
      <c r="A151" s="121"/>
      <c r="B151" s="120"/>
      <c r="C151" s="119"/>
      <c r="D151" s="118"/>
      <c r="E151" s="112"/>
      <c r="F151" s="112"/>
      <c r="G151" s="112"/>
      <c r="H151" s="112"/>
      <c r="I151" s="112"/>
      <c r="J151" s="112"/>
      <c r="K151" s="112"/>
      <c r="L151" s="112"/>
      <c r="M151" s="112"/>
      <c r="N151" s="112"/>
      <c r="O151" s="112"/>
      <c r="P151" s="112"/>
      <c r="Q151" s="112"/>
      <c r="R151" s="112"/>
      <c r="S151" s="112"/>
      <c r="T151" s="112"/>
      <c r="U151" s="112"/>
      <c r="V151" s="112"/>
      <c r="W151" s="112"/>
      <c r="X151" s="112"/>
      <c r="Y151" s="112"/>
      <c r="Z151" s="112"/>
      <c r="AA151" s="112"/>
      <c r="AB151" s="112"/>
      <c r="AC151" s="112"/>
      <c r="AD151" s="112"/>
      <c r="AE151" s="112"/>
      <c r="AF151" s="112"/>
      <c r="AG151" s="112"/>
      <c r="AH151" s="112"/>
      <c r="AI151" s="112"/>
      <c r="AJ151" s="112"/>
      <c r="AK151" s="112"/>
      <c r="AL151" s="112"/>
      <c r="AM151" s="112"/>
    </row>
    <row r="152" spans="1:39" x14ac:dyDescent="0.3">
      <c r="A152" s="121"/>
      <c r="B152" s="120"/>
      <c r="C152" s="119"/>
      <c r="D152" s="118"/>
      <c r="E152" s="112"/>
      <c r="F152" s="112"/>
      <c r="G152" s="112"/>
      <c r="H152" s="112"/>
      <c r="I152" s="112"/>
      <c r="J152" s="112"/>
      <c r="K152" s="112"/>
      <c r="L152" s="112"/>
      <c r="M152" s="112"/>
      <c r="N152" s="112"/>
      <c r="O152" s="112"/>
      <c r="P152" s="112"/>
      <c r="Q152" s="112"/>
      <c r="R152" s="112"/>
      <c r="S152" s="112"/>
      <c r="T152" s="112"/>
      <c r="U152" s="112"/>
      <c r="V152" s="112"/>
      <c r="W152" s="112"/>
      <c r="X152" s="112"/>
      <c r="Y152" s="112"/>
      <c r="Z152" s="112"/>
      <c r="AA152" s="112"/>
      <c r="AB152" s="112"/>
      <c r="AC152" s="112"/>
      <c r="AD152" s="112"/>
      <c r="AE152" s="112"/>
      <c r="AF152" s="112"/>
      <c r="AG152" s="112"/>
      <c r="AH152" s="112"/>
      <c r="AI152" s="112"/>
      <c r="AJ152" s="112"/>
      <c r="AK152" s="112"/>
      <c r="AL152" s="112"/>
      <c r="AM152" s="112"/>
    </row>
    <row r="153" spans="1:39" x14ac:dyDescent="0.3">
      <c r="A153" s="121"/>
      <c r="B153" s="120"/>
      <c r="C153" s="119"/>
      <c r="D153" s="118"/>
      <c r="E153" s="112"/>
      <c r="F153" s="112"/>
      <c r="G153" s="112"/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U153" s="112"/>
      <c r="V153" s="112"/>
      <c r="W153" s="112"/>
      <c r="X153" s="112"/>
      <c r="Y153" s="112"/>
      <c r="Z153" s="112"/>
      <c r="AA153" s="112"/>
      <c r="AB153" s="112"/>
      <c r="AC153" s="112"/>
      <c r="AD153" s="112"/>
      <c r="AE153" s="112"/>
      <c r="AF153" s="112"/>
      <c r="AG153" s="112"/>
      <c r="AH153" s="112"/>
      <c r="AI153" s="112"/>
      <c r="AJ153" s="112"/>
      <c r="AK153" s="112"/>
      <c r="AL153" s="112"/>
      <c r="AM153" s="112"/>
    </row>
    <row r="154" spans="1:39" x14ac:dyDescent="0.3">
      <c r="A154" s="121"/>
      <c r="B154" s="120"/>
      <c r="C154" s="119"/>
      <c r="D154" s="118"/>
      <c r="E154" s="112"/>
      <c r="F154" s="112"/>
      <c r="G154" s="112"/>
      <c r="H154" s="112"/>
      <c r="I154" s="112"/>
      <c r="J154" s="112"/>
      <c r="K154" s="112"/>
      <c r="L154" s="112"/>
      <c r="M154" s="112"/>
      <c r="N154" s="112"/>
      <c r="O154" s="112"/>
      <c r="P154" s="112"/>
      <c r="Q154" s="112"/>
      <c r="R154" s="112"/>
      <c r="S154" s="112"/>
      <c r="T154" s="112"/>
      <c r="U154" s="112"/>
      <c r="V154" s="112"/>
      <c r="W154" s="112"/>
      <c r="X154" s="112"/>
      <c r="Y154" s="112"/>
      <c r="Z154" s="112"/>
      <c r="AA154" s="112"/>
      <c r="AB154" s="112"/>
      <c r="AC154" s="112"/>
      <c r="AD154" s="112"/>
      <c r="AE154" s="112"/>
      <c r="AF154" s="112"/>
      <c r="AG154" s="112"/>
      <c r="AH154" s="112"/>
      <c r="AI154" s="112"/>
      <c r="AJ154" s="112"/>
      <c r="AK154" s="112"/>
      <c r="AL154" s="112"/>
      <c r="AM154" s="112"/>
    </row>
    <row r="155" spans="1:39" x14ac:dyDescent="0.3">
      <c r="A155" s="121"/>
      <c r="B155" s="120"/>
      <c r="C155" s="119"/>
      <c r="D155" s="118"/>
      <c r="E155" s="112"/>
      <c r="F155" s="112"/>
      <c r="G155" s="112"/>
      <c r="H155" s="112"/>
      <c r="I155" s="112"/>
      <c r="J155" s="112"/>
      <c r="K155" s="112"/>
      <c r="L155" s="112"/>
      <c r="M155" s="112"/>
      <c r="N155" s="112"/>
      <c r="O155" s="112"/>
      <c r="P155" s="112"/>
      <c r="Q155" s="112"/>
      <c r="R155" s="112"/>
      <c r="S155" s="112"/>
      <c r="T155" s="112"/>
      <c r="U155" s="112"/>
      <c r="V155" s="112"/>
      <c r="W155" s="112"/>
      <c r="X155" s="112"/>
      <c r="Y155" s="112"/>
      <c r="Z155" s="112"/>
      <c r="AA155" s="112"/>
      <c r="AB155" s="112"/>
      <c r="AC155" s="112"/>
      <c r="AD155" s="112"/>
      <c r="AE155" s="112"/>
      <c r="AF155" s="112"/>
      <c r="AG155" s="112"/>
      <c r="AH155" s="112"/>
      <c r="AI155" s="112"/>
      <c r="AJ155" s="112"/>
      <c r="AK155" s="112"/>
      <c r="AL155" s="112"/>
      <c r="AM155" s="112"/>
    </row>
    <row r="156" spans="1:39" x14ac:dyDescent="0.3">
      <c r="A156" s="121"/>
      <c r="B156" s="120"/>
      <c r="C156" s="119"/>
      <c r="D156" s="118"/>
      <c r="E156" s="112"/>
      <c r="F156" s="112"/>
      <c r="G156" s="112"/>
      <c r="H156" s="112"/>
      <c r="I156" s="112"/>
      <c r="J156" s="112"/>
      <c r="K156" s="112"/>
      <c r="L156" s="112"/>
      <c r="M156" s="112"/>
      <c r="N156" s="112"/>
      <c r="O156" s="112"/>
      <c r="P156" s="112"/>
      <c r="Q156" s="112"/>
      <c r="R156" s="112"/>
      <c r="S156" s="112"/>
      <c r="T156" s="112"/>
      <c r="U156" s="112"/>
      <c r="V156" s="112"/>
      <c r="W156" s="112"/>
      <c r="X156" s="112"/>
      <c r="Y156" s="112"/>
      <c r="Z156" s="112"/>
      <c r="AA156" s="112"/>
      <c r="AB156" s="112"/>
      <c r="AC156" s="112"/>
      <c r="AD156" s="112"/>
      <c r="AE156" s="112"/>
      <c r="AF156" s="112"/>
      <c r="AG156" s="112"/>
      <c r="AH156" s="112"/>
      <c r="AI156" s="112"/>
      <c r="AJ156" s="112"/>
      <c r="AK156" s="112"/>
      <c r="AL156" s="112"/>
      <c r="AM156" s="112"/>
    </row>
    <row r="157" spans="1:39" x14ac:dyDescent="0.3">
      <c r="A157" s="121"/>
      <c r="B157" s="120"/>
      <c r="C157" s="119"/>
      <c r="D157" s="118"/>
      <c r="E157" s="112"/>
      <c r="F157" s="112"/>
      <c r="G157" s="112"/>
      <c r="H157" s="112"/>
      <c r="I157" s="112"/>
      <c r="J157" s="112"/>
      <c r="K157" s="112"/>
      <c r="L157" s="112"/>
      <c r="M157" s="112"/>
      <c r="N157" s="112"/>
      <c r="O157" s="112"/>
      <c r="P157" s="112"/>
      <c r="Q157" s="112"/>
      <c r="R157" s="112"/>
      <c r="S157" s="112"/>
      <c r="T157" s="112"/>
      <c r="U157" s="112"/>
      <c r="V157" s="112"/>
      <c r="W157" s="112"/>
      <c r="X157" s="112"/>
      <c r="Y157" s="112"/>
      <c r="Z157" s="112"/>
      <c r="AA157" s="112"/>
      <c r="AB157" s="112"/>
      <c r="AC157" s="112"/>
      <c r="AD157" s="112"/>
      <c r="AE157" s="112"/>
      <c r="AF157" s="112"/>
      <c r="AG157" s="112"/>
      <c r="AH157" s="112"/>
      <c r="AI157" s="112"/>
      <c r="AJ157" s="112"/>
      <c r="AK157" s="112"/>
      <c r="AL157" s="112"/>
      <c r="AM157" s="112"/>
    </row>
    <row r="158" spans="1:39" x14ac:dyDescent="0.3">
      <c r="A158" s="121"/>
      <c r="B158" s="120"/>
      <c r="C158" s="119"/>
      <c r="D158" s="118"/>
      <c r="E158" s="112"/>
      <c r="F158" s="112"/>
      <c r="G158" s="112"/>
      <c r="H158" s="112"/>
      <c r="I158" s="112"/>
      <c r="J158" s="112"/>
      <c r="K158" s="112"/>
      <c r="L158" s="112"/>
      <c r="M158" s="112"/>
      <c r="N158" s="112"/>
      <c r="O158" s="112"/>
      <c r="P158" s="112"/>
      <c r="Q158" s="112"/>
      <c r="R158" s="112"/>
      <c r="S158" s="112"/>
      <c r="T158" s="112"/>
      <c r="U158" s="112"/>
      <c r="V158" s="112"/>
      <c r="W158" s="112"/>
      <c r="X158" s="112"/>
      <c r="Y158" s="112"/>
      <c r="Z158" s="112"/>
      <c r="AA158" s="112"/>
      <c r="AB158" s="112"/>
      <c r="AC158" s="112"/>
      <c r="AD158" s="112"/>
      <c r="AE158" s="112"/>
      <c r="AF158" s="112"/>
      <c r="AG158" s="112"/>
      <c r="AH158" s="112"/>
      <c r="AI158" s="112"/>
      <c r="AJ158" s="112"/>
      <c r="AK158" s="112"/>
      <c r="AL158" s="112"/>
      <c r="AM158" s="112"/>
    </row>
    <row r="159" spans="1:39" x14ac:dyDescent="0.3">
      <c r="A159" s="121"/>
      <c r="B159" s="120"/>
      <c r="C159" s="119"/>
      <c r="D159" s="118"/>
      <c r="E159" s="112"/>
      <c r="F159" s="112"/>
      <c r="G159" s="112"/>
      <c r="H159" s="112"/>
      <c r="I159" s="112"/>
      <c r="J159" s="112"/>
      <c r="K159" s="112"/>
      <c r="L159" s="112"/>
      <c r="M159" s="112"/>
      <c r="N159" s="112"/>
      <c r="O159" s="112"/>
      <c r="P159" s="112"/>
      <c r="Q159" s="112"/>
      <c r="R159" s="112"/>
      <c r="S159" s="112"/>
      <c r="T159" s="112"/>
      <c r="U159" s="112"/>
      <c r="V159" s="112"/>
      <c r="W159" s="112"/>
      <c r="X159" s="112"/>
      <c r="Y159" s="112"/>
      <c r="Z159" s="112"/>
      <c r="AA159" s="112"/>
      <c r="AB159" s="112"/>
      <c r="AC159" s="112"/>
      <c r="AD159" s="112"/>
      <c r="AE159" s="112"/>
      <c r="AF159" s="112"/>
      <c r="AG159" s="112"/>
      <c r="AH159" s="112"/>
      <c r="AI159" s="112"/>
      <c r="AJ159" s="112"/>
      <c r="AK159" s="112"/>
      <c r="AL159" s="112"/>
      <c r="AM159" s="112"/>
    </row>
    <row r="160" spans="1:39" x14ac:dyDescent="0.3">
      <c r="A160" s="121"/>
      <c r="B160" s="120"/>
      <c r="C160" s="119"/>
      <c r="D160" s="118"/>
      <c r="E160" s="112"/>
      <c r="F160" s="112"/>
      <c r="G160" s="112"/>
      <c r="H160" s="112"/>
      <c r="I160" s="112"/>
      <c r="J160" s="112"/>
      <c r="K160" s="112"/>
      <c r="L160" s="112"/>
      <c r="M160" s="112"/>
      <c r="N160" s="112"/>
      <c r="O160" s="112"/>
      <c r="P160" s="112"/>
      <c r="Q160" s="112"/>
      <c r="R160" s="112"/>
      <c r="S160" s="112"/>
      <c r="T160" s="112"/>
      <c r="U160" s="112"/>
      <c r="V160" s="112"/>
      <c r="W160" s="112"/>
      <c r="X160" s="112"/>
      <c r="Y160" s="112"/>
      <c r="Z160" s="112"/>
      <c r="AA160" s="112"/>
      <c r="AB160" s="112"/>
      <c r="AC160" s="112"/>
      <c r="AD160" s="112"/>
      <c r="AE160" s="112"/>
      <c r="AF160" s="112"/>
      <c r="AG160" s="112"/>
      <c r="AH160" s="112"/>
      <c r="AI160" s="112"/>
      <c r="AJ160" s="112"/>
      <c r="AK160" s="112"/>
      <c r="AL160" s="112"/>
      <c r="AM160" s="112"/>
    </row>
    <row r="161" spans="1:39" x14ac:dyDescent="0.3">
      <c r="A161" s="121"/>
      <c r="B161" s="120"/>
      <c r="C161" s="119"/>
      <c r="D161" s="118"/>
      <c r="E161" s="112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U161" s="112"/>
      <c r="V161" s="112"/>
      <c r="W161" s="112"/>
      <c r="X161" s="112"/>
      <c r="Y161" s="112"/>
      <c r="Z161" s="112"/>
      <c r="AA161" s="112"/>
      <c r="AB161" s="112"/>
      <c r="AC161" s="112"/>
      <c r="AD161" s="112"/>
      <c r="AE161" s="112"/>
      <c r="AF161" s="112"/>
      <c r="AG161" s="112"/>
      <c r="AH161" s="112"/>
      <c r="AI161" s="112"/>
      <c r="AJ161" s="112"/>
      <c r="AK161" s="112"/>
      <c r="AL161" s="112"/>
      <c r="AM161" s="112"/>
    </row>
    <row r="162" spans="1:39" x14ac:dyDescent="0.3">
      <c r="A162" s="121"/>
      <c r="B162" s="120"/>
      <c r="C162" s="119"/>
      <c r="D162" s="118"/>
      <c r="E162" s="112"/>
      <c r="F162" s="112"/>
      <c r="G162" s="112"/>
      <c r="H162" s="112"/>
      <c r="I162" s="112"/>
      <c r="J162" s="112"/>
      <c r="K162" s="112"/>
      <c r="L162" s="112"/>
      <c r="M162" s="112"/>
      <c r="N162" s="112"/>
      <c r="O162" s="112"/>
      <c r="P162" s="112"/>
      <c r="Q162" s="112"/>
      <c r="R162" s="112"/>
      <c r="S162" s="112"/>
      <c r="T162" s="112"/>
      <c r="U162" s="112"/>
      <c r="V162" s="112"/>
      <c r="W162" s="112"/>
      <c r="X162" s="112"/>
      <c r="Y162" s="112"/>
      <c r="Z162" s="112"/>
      <c r="AA162" s="112"/>
      <c r="AB162" s="112"/>
      <c r="AC162" s="112"/>
      <c r="AD162" s="112"/>
      <c r="AE162" s="112"/>
      <c r="AF162" s="112"/>
      <c r="AG162" s="112"/>
      <c r="AH162" s="112"/>
      <c r="AI162" s="112"/>
      <c r="AJ162" s="112"/>
      <c r="AK162" s="112"/>
      <c r="AL162" s="112"/>
      <c r="AM162" s="112"/>
    </row>
    <row r="163" spans="1:39" x14ac:dyDescent="0.3">
      <c r="A163" s="121"/>
      <c r="B163" s="120"/>
      <c r="C163" s="119"/>
      <c r="D163" s="118"/>
      <c r="E163" s="112"/>
      <c r="F163" s="112"/>
      <c r="G163" s="112"/>
      <c r="H163" s="112"/>
      <c r="I163" s="112"/>
      <c r="J163" s="112"/>
      <c r="K163" s="112"/>
      <c r="L163" s="112"/>
      <c r="M163" s="112"/>
      <c r="N163" s="112"/>
      <c r="O163" s="112"/>
      <c r="P163" s="112"/>
      <c r="Q163" s="112"/>
      <c r="R163" s="112"/>
      <c r="S163" s="112"/>
      <c r="T163" s="112"/>
      <c r="U163" s="112"/>
      <c r="V163" s="112"/>
      <c r="W163" s="112"/>
      <c r="X163" s="112"/>
      <c r="Y163" s="112"/>
      <c r="Z163" s="112"/>
      <c r="AA163" s="112"/>
      <c r="AB163" s="112"/>
      <c r="AC163" s="112"/>
      <c r="AD163" s="112"/>
      <c r="AE163" s="112"/>
      <c r="AF163" s="112"/>
      <c r="AG163" s="112"/>
      <c r="AH163" s="112"/>
      <c r="AI163" s="112"/>
      <c r="AJ163" s="112"/>
      <c r="AK163" s="112"/>
      <c r="AL163" s="112"/>
      <c r="AM163" s="112"/>
    </row>
    <row r="164" spans="1:39" x14ac:dyDescent="0.3">
      <c r="A164" s="121"/>
      <c r="B164" s="120"/>
      <c r="C164" s="119"/>
      <c r="D164" s="118"/>
      <c r="E164" s="112"/>
      <c r="F164" s="112"/>
      <c r="G164" s="112"/>
      <c r="H164" s="112"/>
      <c r="I164" s="112"/>
      <c r="J164" s="112"/>
      <c r="K164" s="112"/>
      <c r="L164" s="112"/>
      <c r="M164" s="112"/>
      <c r="N164" s="112"/>
      <c r="O164" s="112"/>
      <c r="P164" s="112"/>
      <c r="Q164" s="112"/>
      <c r="R164" s="112"/>
      <c r="S164" s="112"/>
      <c r="T164" s="112"/>
      <c r="U164" s="112"/>
      <c r="V164" s="112"/>
      <c r="W164" s="112"/>
      <c r="X164" s="112"/>
      <c r="Y164" s="112"/>
      <c r="Z164" s="112"/>
      <c r="AA164" s="112"/>
      <c r="AB164" s="112"/>
      <c r="AC164" s="112"/>
      <c r="AD164" s="112"/>
      <c r="AE164" s="112"/>
      <c r="AF164" s="112"/>
      <c r="AG164" s="112"/>
      <c r="AH164" s="112"/>
      <c r="AI164" s="112"/>
      <c r="AJ164" s="112"/>
      <c r="AK164" s="112"/>
      <c r="AL164" s="112"/>
      <c r="AM164" s="112"/>
    </row>
    <row r="165" spans="1:39" x14ac:dyDescent="0.3">
      <c r="A165" s="121"/>
      <c r="B165" s="120"/>
      <c r="C165" s="119"/>
      <c r="D165" s="118"/>
      <c r="E165" s="112"/>
      <c r="F165" s="112"/>
      <c r="G165" s="112"/>
      <c r="H165" s="112"/>
      <c r="I165" s="112"/>
      <c r="J165" s="112"/>
      <c r="K165" s="112"/>
      <c r="L165" s="112"/>
      <c r="M165" s="112"/>
      <c r="N165" s="112"/>
      <c r="O165" s="112"/>
      <c r="P165" s="112"/>
      <c r="Q165" s="112"/>
      <c r="R165" s="112"/>
      <c r="S165" s="112"/>
      <c r="T165" s="112"/>
      <c r="U165" s="112"/>
      <c r="V165" s="112"/>
      <c r="W165" s="112"/>
      <c r="X165" s="112"/>
      <c r="Y165" s="112"/>
      <c r="Z165" s="112"/>
      <c r="AA165" s="112"/>
      <c r="AB165" s="112"/>
      <c r="AC165" s="112"/>
      <c r="AD165" s="112"/>
      <c r="AE165" s="112"/>
      <c r="AF165" s="112"/>
      <c r="AG165" s="112"/>
      <c r="AH165" s="112"/>
      <c r="AI165" s="112"/>
      <c r="AJ165" s="112"/>
      <c r="AK165" s="112"/>
      <c r="AL165" s="112"/>
      <c r="AM165" s="112"/>
    </row>
    <row r="166" spans="1:39" x14ac:dyDescent="0.3">
      <c r="A166" s="121"/>
      <c r="B166" s="120"/>
      <c r="C166" s="119"/>
      <c r="D166" s="118"/>
      <c r="E166" s="112"/>
      <c r="F166" s="112"/>
      <c r="G166" s="112"/>
      <c r="H166" s="112"/>
      <c r="I166" s="112"/>
      <c r="J166" s="112"/>
      <c r="K166" s="112"/>
      <c r="L166" s="112"/>
      <c r="M166" s="112"/>
      <c r="N166" s="112"/>
      <c r="O166" s="112"/>
      <c r="P166" s="112"/>
      <c r="Q166" s="112"/>
      <c r="R166" s="112"/>
      <c r="S166" s="112"/>
      <c r="T166" s="112"/>
      <c r="U166" s="112"/>
      <c r="V166" s="112"/>
      <c r="W166" s="112"/>
      <c r="X166" s="112"/>
      <c r="Y166" s="112"/>
      <c r="Z166" s="112"/>
      <c r="AA166" s="112"/>
      <c r="AB166" s="112"/>
      <c r="AC166" s="112"/>
      <c r="AD166" s="112"/>
      <c r="AE166" s="112"/>
      <c r="AF166" s="112"/>
      <c r="AG166" s="112"/>
      <c r="AH166" s="112"/>
      <c r="AI166" s="112"/>
      <c r="AJ166" s="112"/>
      <c r="AK166" s="112"/>
      <c r="AL166" s="112"/>
      <c r="AM166" s="112"/>
    </row>
    <row r="167" spans="1:39" x14ac:dyDescent="0.3">
      <c r="A167" s="121"/>
      <c r="B167" s="120"/>
      <c r="C167" s="119"/>
      <c r="D167" s="118"/>
      <c r="E167" s="112"/>
      <c r="F167" s="112"/>
      <c r="G167" s="112"/>
      <c r="H167" s="112"/>
      <c r="I167" s="112"/>
      <c r="J167" s="112"/>
      <c r="K167" s="112"/>
      <c r="L167" s="112"/>
      <c r="M167" s="112"/>
      <c r="N167" s="112"/>
      <c r="O167" s="112"/>
      <c r="P167" s="112"/>
      <c r="Q167" s="112"/>
      <c r="R167" s="112"/>
      <c r="S167" s="112"/>
      <c r="T167" s="112"/>
      <c r="U167" s="112"/>
      <c r="V167" s="112"/>
      <c r="W167" s="112"/>
      <c r="X167" s="112"/>
      <c r="Y167" s="112"/>
      <c r="Z167" s="112"/>
      <c r="AA167" s="112"/>
      <c r="AB167" s="112"/>
      <c r="AC167" s="112"/>
      <c r="AD167" s="112"/>
      <c r="AE167" s="112"/>
      <c r="AF167" s="112"/>
      <c r="AG167" s="112"/>
      <c r="AH167" s="112"/>
      <c r="AI167" s="112"/>
      <c r="AJ167" s="112"/>
      <c r="AK167" s="112"/>
      <c r="AL167" s="112"/>
      <c r="AM167" s="112"/>
    </row>
    <row r="168" spans="1:39" x14ac:dyDescent="0.3">
      <c r="A168" s="121"/>
      <c r="B168" s="120"/>
      <c r="C168" s="119"/>
      <c r="D168" s="118"/>
      <c r="E168" s="112"/>
      <c r="F168" s="112"/>
      <c r="G168" s="112"/>
      <c r="H168" s="112"/>
      <c r="I168" s="112"/>
      <c r="J168" s="112"/>
      <c r="K168" s="112"/>
      <c r="L168" s="112"/>
      <c r="M168" s="112"/>
      <c r="N168" s="112"/>
      <c r="O168" s="112"/>
      <c r="P168" s="112"/>
      <c r="Q168" s="112"/>
      <c r="R168" s="112"/>
      <c r="S168" s="112"/>
      <c r="T168" s="112"/>
      <c r="U168" s="112"/>
      <c r="V168" s="112"/>
      <c r="W168" s="112"/>
      <c r="X168" s="112"/>
      <c r="Y168" s="112"/>
      <c r="Z168" s="112"/>
      <c r="AA168" s="112"/>
      <c r="AB168" s="112"/>
      <c r="AC168" s="112"/>
      <c r="AD168" s="112"/>
      <c r="AE168" s="112"/>
      <c r="AF168" s="112"/>
      <c r="AG168" s="112"/>
      <c r="AH168" s="112"/>
      <c r="AI168" s="112"/>
      <c r="AJ168" s="112"/>
      <c r="AK168" s="112"/>
      <c r="AL168" s="112"/>
      <c r="AM168" s="112"/>
    </row>
    <row r="169" spans="1:39" x14ac:dyDescent="0.3">
      <c r="A169" s="121"/>
      <c r="B169" s="120"/>
      <c r="C169" s="119"/>
      <c r="D169" s="118"/>
      <c r="E169" s="112"/>
      <c r="F169" s="112"/>
      <c r="G169" s="112"/>
      <c r="H169" s="112"/>
      <c r="I169" s="112"/>
      <c r="J169" s="112"/>
      <c r="K169" s="112"/>
      <c r="L169" s="112"/>
      <c r="M169" s="112"/>
      <c r="N169" s="112"/>
      <c r="O169" s="112"/>
      <c r="P169" s="112"/>
      <c r="Q169" s="112"/>
      <c r="R169" s="112"/>
      <c r="S169" s="112"/>
      <c r="T169" s="112"/>
      <c r="U169" s="112"/>
      <c r="V169" s="112"/>
      <c r="W169" s="112"/>
      <c r="X169" s="112"/>
      <c r="Y169" s="112"/>
      <c r="Z169" s="112"/>
      <c r="AA169" s="112"/>
      <c r="AB169" s="112"/>
      <c r="AC169" s="112"/>
      <c r="AD169" s="112"/>
      <c r="AE169" s="112"/>
      <c r="AF169" s="112"/>
      <c r="AG169" s="112"/>
      <c r="AH169" s="112"/>
      <c r="AI169" s="112"/>
      <c r="AJ169" s="112"/>
      <c r="AK169" s="112"/>
      <c r="AL169" s="112"/>
      <c r="AM169" s="112"/>
    </row>
    <row r="170" spans="1:39" x14ac:dyDescent="0.3">
      <c r="A170" s="121"/>
      <c r="B170" s="120"/>
      <c r="C170" s="119"/>
      <c r="D170" s="118"/>
      <c r="E170" s="112"/>
      <c r="F170" s="112"/>
      <c r="G170" s="112"/>
      <c r="H170" s="112"/>
      <c r="I170" s="112"/>
      <c r="J170" s="112"/>
      <c r="K170" s="112"/>
      <c r="L170" s="112"/>
      <c r="M170" s="112"/>
      <c r="N170" s="112"/>
      <c r="O170" s="112"/>
      <c r="P170" s="112"/>
      <c r="Q170" s="112"/>
      <c r="R170" s="112"/>
      <c r="S170" s="112"/>
      <c r="T170" s="112"/>
      <c r="U170" s="112"/>
      <c r="V170" s="112"/>
      <c r="W170" s="112"/>
      <c r="X170" s="112"/>
      <c r="Y170" s="112"/>
      <c r="Z170" s="112"/>
      <c r="AA170" s="112"/>
      <c r="AB170" s="112"/>
      <c r="AC170" s="112"/>
      <c r="AD170" s="112"/>
      <c r="AE170" s="112"/>
      <c r="AF170" s="112"/>
      <c r="AG170" s="112"/>
      <c r="AH170" s="112"/>
      <c r="AI170" s="112"/>
      <c r="AJ170" s="112"/>
      <c r="AK170" s="112"/>
      <c r="AL170" s="112"/>
      <c r="AM170" s="112"/>
    </row>
    <row r="171" spans="1:39" x14ac:dyDescent="0.3">
      <c r="A171" s="121"/>
      <c r="B171" s="120"/>
      <c r="C171" s="119"/>
      <c r="D171" s="118"/>
      <c r="E171" s="112"/>
      <c r="F171" s="112"/>
      <c r="G171" s="112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112"/>
      <c r="T171" s="112"/>
      <c r="U171" s="112"/>
      <c r="V171" s="112"/>
      <c r="W171" s="112"/>
      <c r="X171" s="112"/>
      <c r="Y171" s="112"/>
      <c r="Z171" s="112"/>
      <c r="AA171" s="112"/>
      <c r="AB171" s="112"/>
      <c r="AC171" s="112"/>
      <c r="AD171" s="112"/>
      <c r="AE171" s="112"/>
      <c r="AF171" s="112"/>
      <c r="AG171" s="112"/>
      <c r="AH171" s="112"/>
      <c r="AI171" s="112"/>
      <c r="AJ171" s="112"/>
      <c r="AK171" s="112"/>
      <c r="AL171" s="112"/>
      <c r="AM171" s="112"/>
    </row>
    <row r="172" spans="1:39" x14ac:dyDescent="0.3">
      <c r="A172" s="121"/>
      <c r="B172" s="120"/>
      <c r="C172" s="119"/>
      <c r="D172" s="118"/>
      <c r="E172" s="112"/>
      <c r="F172" s="112"/>
      <c r="G172" s="112"/>
      <c r="H172" s="112"/>
      <c r="I172" s="112"/>
      <c r="J172" s="112"/>
      <c r="K172" s="112"/>
      <c r="L172" s="112"/>
      <c r="M172" s="112"/>
      <c r="N172" s="112"/>
      <c r="O172" s="112"/>
      <c r="P172" s="112"/>
      <c r="Q172" s="112"/>
      <c r="R172" s="112"/>
      <c r="S172" s="112"/>
      <c r="T172" s="112"/>
      <c r="U172" s="112"/>
      <c r="V172" s="112"/>
      <c r="W172" s="112"/>
      <c r="X172" s="112"/>
      <c r="Y172" s="112"/>
      <c r="Z172" s="112"/>
      <c r="AA172" s="112"/>
      <c r="AB172" s="112"/>
      <c r="AC172" s="112"/>
      <c r="AD172" s="112"/>
      <c r="AE172" s="112"/>
      <c r="AF172" s="112"/>
      <c r="AG172" s="112"/>
      <c r="AH172" s="112"/>
      <c r="AI172" s="112"/>
      <c r="AJ172" s="112"/>
      <c r="AK172" s="112"/>
      <c r="AL172" s="112"/>
      <c r="AM172" s="112"/>
    </row>
    <row r="173" spans="1:39" x14ac:dyDescent="0.3">
      <c r="A173" s="121"/>
      <c r="B173" s="120"/>
      <c r="C173" s="119"/>
      <c r="D173" s="118"/>
      <c r="E173" s="112"/>
      <c r="F173" s="112"/>
      <c r="G173" s="112"/>
      <c r="H173" s="112"/>
      <c r="I173" s="112"/>
      <c r="J173" s="112"/>
      <c r="K173" s="112"/>
      <c r="L173" s="112"/>
      <c r="M173" s="112"/>
      <c r="N173" s="112"/>
      <c r="O173" s="112"/>
      <c r="P173" s="112"/>
      <c r="Q173" s="112"/>
      <c r="R173" s="112"/>
      <c r="S173" s="112"/>
      <c r="T173" s="112"/>
      <c r="U173" s="112"/>
      <c r="V173" s="112"/>
      <c r="W173" s="112"/>
      <c r="X173" s="112"/>
      <c r="Y173" s="112"/>
      <c r="Z173" s="112"/>
      <c r="AA173" s="112"/>
      <c r="AB173" s="112"/>
      <c r="AC173" s="112"/>
      <c r="AD173" s="112"/>
      <c r="AE173" s="112"/>
      <c r="AF173" s="112"/>
      <c r="AG173" s="112"/>
      <c r="AH173" s="112"/>
      <c r="AI173" s="112"/>
      <c r="AJ173" s="112"/>
      <c r="AK173" s="112"/>
      <c r="AL173" s="112"/>
      <c r="AM173" s="112"/>
    </row>
    <row r="174" spans="1:39" x14ac:dyDescent="0.3">
      <c r="A174" s="121"/>
      <c r="B174" s="120"/>
      <c r="C174" s="119"/>
      <c r="D174" s="118"/>
      <c r="E174" s="112"/>
      <c r="F174" s="112"/>
      <c r="G174" s="112"/>
      <c r="H174" s="112"/>
      <c r="I174" s="112"/>
      <c r="J174" s="112"/>
      <c r="K174" s="112"/>
      <c r="L174" s="112"/>
      <c r="M174" s="112"/>
      <c r="N174" s="112"/>
      <c r="O174" s="112"/>
      <c r="P174" s="112"/>
      <c r="Q174" s="112"/>
      <c r="R174" s="112"/>
      <c r="S174" s="112"/>
      <c r="T174" s="112"/>
      <c r="U174" s="112"/>
      <c r="V174" s="112"/>
      <c r="W174" s="112"/>
      <c r="X174" s="112"/>
      <c r="Y174" s="112"/>
      <c r="Z174" s="112"/>
      <c r="AA174" s="112"/>
      <c r="AB174" s="112"/>
      <c r="AC174" s="112"/>
      <c r="AD174" s="112"/>
      <c r="AE174" s="112"/>
      <c r="AF174" s="112"/>
      <c r="AG174" s="112"/>
      <c r="AH174" s="112"/>
      <c r="AI174" s="112"/>
      <c r="AJ174" s="112"/>
      <c r="AK174" s="112"/>
      <c r="AL174" s="112"/>
      <c r="AM174" s="112"/>
    </row>
    <row r="175" spans="1:39" x14ac:dyDescent="0.3">
      <c r="A175" s="121"/>
      <c r="B175" s="120"/>
      <c r="C175" s="119"/>
      <c r="D175" s="118"/>
      <c r="E175" s="112"/>
      <c r="F175" s="112"/>
      <c r="G175" s="112"/>
      <c r="H175" s="112"/>
      <c r="I175" s="112"/>
      <c r="J175" s="112"/>
      <c r="K175" s="112"/>
      <c r="L175" s="112"/>
      <c r="M175" s="112"/>
      <c r="N175" s="112"/>
      <c r="O175" s="112"/>
      <c r="P175" s="112"/>
      <c r="Q175" s="112"/>
      <c r="R175" s="112"/>
      <c r="S175" s="112"/>
      <c r="T175" s="112"/>
      <c r="U175" s="112"/>
      <c r="V175" s="112"/>
      <c r="W175" s="112"/>
      <c r="X175" s="112"/>
      <c r="Y175" s="112"/>
      <c r="Z175" s="112"/>
      <c r="AA175" s="112"/>
      <c r="AB175" s="112"/>
      <c r="AC175" s="112"/>
      <c r="AD175" s="112"/>
      <c r="AE175" s="112"/>
      <c r="AF175" s="112"/>
      <c r="AG175" s="112"/>
      <c r="AH175" s="112"/>
      <c r="AI175" s="112"/>
      <c r="AJ175" s="112"/>
      <c r="AK175" s="112"/>
      <c r="AL175" s="112"/>
      <c r="AM175" s="112"/>
    </row>
    <row r="176" spans="1:39" x14ac:dyDescent="0.3">
      <c r="A176" s="121"/>
      <c r="B176" s="120"/>
      <c r="C176" s="119"/>
      <c r="D176" s="118"/>
      <c r="E176" s="112"/>
      <c r="F176" s="112"/>
      <c r="G176" s="112"/>
      <c r="H176" s="112"/>
      <c r="I176" s="112"/>
      <c r="J176" s="112"/>
      <c r="K176" s="112"/>
      <c r="L176" s="112"/>
      <c r="M176" s="112"/>
      <c r="N176" s="112"/>
      <c r="O176" s="112"/>
      <c r="P176" s="112"/>
      <c r="Q176" s="112"/>
      <c r="R176" s="112"/>
      <c r="S176" s="112"/>
      <c r="T176" s="112"/>
      <c r="U176" s="112"/>
      <c r="V176" s="112"/>
      <c r="W176" s="112"/>
      <c r="X176" s="112"/>
      <c r="Y176" s="112"/>
      <c r="Z176" s="112"/>
      <c r="AA176" s="112"/>
      <c r="AB176" s="112"/>
      <c r="AC176" s="112"/>
      <c r="AD176" s="112"/>
      <c r="AE176" s="112"/>
      <c r="AF176" s="112"/>
      <c r="AG176" s="112"/>
      <c r="AH176" s="112"/>
      <c r="AI176" s="112"/>
      <c r="AJ176" s="112"/>
      <c r="AK176" s="112"/>
      <c r="AL176" s="112"/>
      <c r="AM176" s="112"/>
    </row>
    <row r="177" spans="1:39" x14ac:dyDescent="0.3">
      <c r="A177" s="121"/>
      <c r="B177" s="120"/>
      <c r="C177" s="119"/>
      <c r="D177" s="118"/>
      <c r="E177" s="112"/>
      <c r="F177" s="112"/>
      <c r="G177" s="112"/>
      <c r="H177" s="112"/>
      <c r="I177" s="112"/>
      <c r="J177" s="112"/>
      <c r="K177" s="112"/>
      <c r="L177" s="112"/>
      <c r="M177" s="112"/>
      <c r="N177" s="112"/>
      <c r="O177" s="112"/>
      <c r="P177" s="112"/>
      <c r="Q177" s="112"/>
      <c r="R177" s="112"/>
      <c r="S177" s="112"/>
      <c r="T177" s="112"/>
      <c r="U177" s="112"/>
      <c r="V177" s="112"/>
      <c r="W177" s="112"/>
      <c r="X177" s="112"/>
      <c r="Y177" s="112"/>
      <c r="Z177" s="112"/>
      <c r="AA177" s="112"/>
      <c r="AB177" s="112"/>
      <c r="AC177" s="112"/>
      <c r="AD177" s="112"/>
      <c r="AE177" s="112"/>
      <c r="AF177" s="112"/>
      <c r="AG177" s="112"/>
      <c r="AH177" s="112"/>
      <c r="AI177" s="112"/>
      <c r="AJ177" s="112"/>
      <c r="AK177" s="112"/>
      <c r="AL177" s="112"/>
      <c r="AM177" s="112"/>
    </row>
    <row r="178" spans="1:39" x14ac:dyDescent="0.3">
      <c r="A178" s="121"/>
      <c r="B178" s="120"/>
      <c r="C178" s="119"/>
      <c r="D178" s="118"/>
      <c r="E178" s="112"/>
      <c r="F178" s="112"/>
      <c r="G178" s="112"/>
      <c r="H178" s="112"/>
      <c r="I178" s="112"/>
      <c r="J178" s="112"/>
      <c r="K178" s="112"/>
      <c r="L178" s="112"/>
      <c r="M178" s="112"/>
      <c r="N178" s="112"/>
      <c r="O178" s="112"/>
      <c r="P178" s="112"/>
      <c r="Q178" s="112"/>
      <c r="R178" s="112"/>
      <c r="S178" s="112"/>
      <c r="T178" s="112"/>
      <c r="U178" s="112"/>
      <c r="V178" s="112"/>
      <c r="W178" s="112"/>
      <c r="X178" s="112"/>
      <c r="Y178" s="112"/>
      <c r="Z178" s="112"/>
      <c r="AA178" s="112"/>
      <c r="AB178" s="112"/>
      <c r="AC178" s="112"/>
      <c r="AD178" s="112"/>
      <c r="AE178" s="112"/>
      <c r="AF178" s="112"/>
      <c r="AG178" s="112"/>
      <c r="AH178" s="112"/>
      <c r="AI178" s="112"/>
      <c r="AJ178" s="112"/>
      <c r="AK178" s="112"/>
      <c r="AL178" s="112"/>
      <c r="AM178" s="112"/>
    </row>
    <row r="179" spans="1:39" x14ac:dyDescent="0.3">
      <c r="A179" s="121"/>
      <c r="B179" s="120"/>
      <c r="C179" s="119"/>
      <c r="D179" s="118"/>
      <c r="E179" s="112"/>
      <c r="F179" s="112"/>
      <c r="G179" s="112"/>
      <c r="H179" s="112"/>
      <c r="I179" s="112"/>
      <c r="J179" s="112"/>
      <c r="K179" s="112"/>
      <c r="L179" s="112"/>
      <c r="M179" s="112"/>
      <c r="N179" s="112"/>
      <c r="O179" s="112"/>
      <c r="P179" s="112"/>
      <c r="Q179" s="112"/>
      <c r="R179" s="112"/>
      <c r="S179" s="112"/>
      <c r="T179" s="112"/>
      <c r="U179" s="112"/>
      <c r="V179" s="112"/>
      <c r="W179" s="112"/>
      <c r="X179" s="112"/>
      <c r="Y179" s="112"/>
      <c r="Z179" s="112"/>
      <c r="AA179" s="112"/>
      <c r="AB179" s="112"/>
      <c r="AC179" s="112"/>
      <c r="AD179" s="112"/>
      <c r="AE179" s="112"/>
      <c r="AF179" s="112"/>
      <c r="AG179" s="112"/>
      <c r="AH179" s="112"/>
      <c r="AI179" s="112"/>
      <c r="AJ179" s="112"/>
      <c r="AK179" s="112"/>
      <c r="AL179" s="112"/>
      <c r="AM179" s="112"/>
    </row>
    <row r="180" spans="1:39" x14ac:dyDescent="0.3">
      <c r="A180" s="121"/>
      <c r="B180" s="120"/>
      <c r="C180" s="119"/>
      <c r="D180" s="118"/>
      <c r="E180" s="112"/>
      <c r="F180" s="112"/>
      <c r="G180" s="112"/>
      <c r="H180" s="112"/>
      <c r="I180" s="112"/>
      <c r="J180" s="112"/>
      <c r="K180" s="112"/>
      <c r="L180" s="112"/>
      <c r="M180" s="112"/>
      <c r="N180" s="112"/>
      <c r="O180" s="112"/>
      <c r="P180" s="112"/>
      <c r="Q180" s="112"/>
      <c r="R180" s="112"/>
      <c r="S180" s="112"/>
      <c r="T180" s="112"/>
      <c r="U180" s="112"/>
      <c r="V180" s="112"/>
      <c r="W180" s="112"/>
      <c r="X180" s="112"/>
      <c r="Y180" s="112"/>
      <c r="Z180" s="112"/>
      <c r="AA180" s="112"/>
      <c r="AB180" s="112"/>
      <c r="AC180" s="112"/>
      <c r="AD180" s="112"/>
      <c r="AE180" s="112"/>
      <c r="AF180" s="112"/>
      <c r="AG180" s="112"/>
      <c r="AH180" s="112"/>
      <c r="AI180" s="112"/>
      <c r="AJ180" s="112"/>
      <c r="AK180" s="112"/>
      <c r="AL180" s="112"/>
      <c r="AM180" s="112"/>
    </row>
    <row r="181" spans="1:39" x14ac:dyDescent="0.3">
      <c r="A181" s="121"/>
      <c r="B181" s="120"/>
      <c r="C181" s="119"/>
      <c r="D181" s="118"/>
      <c r="E181" s="112"/>
      <c r="F181" s="112"/>
      <c r="G181" s="112"/>
      <c r="H181" s="112"/>
      <c r="I181" s="112"/>
      <c r="J181" s="112"/>
      <c r="K181" s="112"/>
      <c r="L181" s="112"/>
      <c r="M181" s="112"/>
      <c r="N181" s="112"/>
      <c r="O181" s="112"/>
      <c r="P181" s="112"/>
      <c r="Q181" s="112"/>
      <c r="R181" s="112"/>
      <c r="S181" s="112"/>
      <c r="T181" s="112"/>
      <c r="U181" s="112"/>
      <c r="V181" s="112"/>
      <c r="W181" s="112"/>
      <c r="X181" s="112"/>
      <c r="Y181" s="112"/>
      <c r="Z181" s="112"/>
      <c r="AA181" s="112"/>
      <c r="AB181" s="112"/>
      <c r="AC181" s="112"/>
      <c r="AD181" s="112"/>
      <c r="AE181" s="112"/>
      <c r="AF181" s="112"/>
      <c r="AG181" s="112"/>
      <c r="AH181" s="112"/>
      <c r="AI181" s="112"/>
      <c r="AJ181" s="112"/>
      <c r="AK181" s="112"/>
      <c r="AL181" s="112"/>
      <c r="AM181" s="112"/>
    </row>
  </sheetData>
  <mergeCells count="9">
    <mergeCell ref="A73:A74"/>
    <mergeCell ref="A89:A90"/>
    <mergeCell ref="A96:B96"/>
    <mergeCell ref="C1:C2"/>
    <mergeCell ref="A4:C4"/>
    <mergeCell ref="A6:C6"/>
    <mergeCell ref="A53:A54"/>
    <mergeCell ref="B53:B54"/>
    <mergeCell ref="C53:C54"/>
  </mergeCells>
  <printOptions horizontalCentered="1"/>
  <pageMargins left="0.98425196850393704" right="0.39370078740157483" top="0.78740157480314965" bottom="0.78740157480314965" header="0.51181102362204722" footer="0.51181102362204722"/>
  <pageSetup paperSize="9" scale="55" firstPageNumber="0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6"/>
  <sheetViews>
    <sheetView topLeftCell="A13" zoomScaleSheetLayoutView="100" workbookViewId="0">
      <selection activeCell="B13" sqref="B13:C13"/>
    </sheetView>
  </sheetViews>
  <sheetFormatPr defaultColWidth="9.125" defaultRowHeight="13.6" x14ac:dyDescent="0.25"/>
  <cols>
    <col min="1" max="1" width="55.375" style="194" customWidth="1"/>
    <col min="2" max="2" width="4.125" style="194" customWidth="1"/>
    <col min="3" max="3" width="28.875" style="194" customWidth="1"/>
    <col min="4" max="16384" width="9.125" style="194"/>
  </cols>
  <sheetData>
    <row r="1" spans="1:3" ht="18.7" customHeight="1" x14ac:dyDescent="0.25">
      <c r="B1" s="246"/>
      <c r="C1" s="281" t="s">
        <v>574</v>
      </c>
    </row>
    <row r="2" spans="1:3" ht="18.7" customHeight="1" x14ac:dyDescent="0.25">
      <c r="B2" s="246"/>
      <c r="C2" s="281"/>
    </row>
    <row r="3" spans="1:3" ht="50.3" customHeight="1" x14ac:dyDescent="0.25">
      <c r="B3" s="246"/>
      <c r="C3" s="281"/>
    </row>
    <row r="4" spans="1:3" ht="55.55" customHeight="1" x14ac:dyDescent="0.25">
      <c r="A4" s="282" t="s">
        <v>507</v>
      </c>
      <c r="B4" s="282"/>
      <c r="C4" s="282"/>
    </row>
    <row r="6" spans="1:3" x14ac:dyDescent="0.25">
      <c r="C6" s="244" t="s">
        <v>638</v>
      </c>
    </row>
    <row r="7" spans="1:3" x14ac:dyDescent="0.25">
      <c r="B7" s="283"/>
      <c r="C7" s="283"/>
    </row>
    <row r="8" spans="1:3" ht="66.25" customHeight="1" x14ac:dyDescent="0.25">
      <c r="A8" s="284" t="s">
        <v>637</v>
      </c>
      <c r="B8" s="284"/>
      <c r="C8" s="284"/>
    </row>
    <row r="9" spans="1:3" ht="15.65" x14ac:dyDescent="0.25">
      <c r="A9" s="245"/>
    </row>
    <row r="10" spans="1:3" ht="15.8" customHeight="1" x14ac:dyDescent="0.25">
      <c r="A10" s="203"/>
      <c r="C10" s="244" t="s">
        <v>506</v>
      </c>
    </row>
    <row r="11" spans="1:3" ht="15.65" x14ac:dyDescent="0.25">
      <c r="A11" s="202" t="s">
        <v>505</v>
      </c>
      <c r="B11" s="285" t="s">
        <v>504</v>
      </c>
      <c r="C11" s="285"/>
    </row>
    <row r="12" spans="1:3" ht="15.65" x14ac:dyDescent="0.25">
      <c r="A12" s="200" t="s">
        <v>570</v>
      </c>
      <c r="B12" s="278">
        <v>39672</v>
      </c>
      <c r="C12" s="278"/>
    </row>
    <row r="13" spans="1:3" s="201" customFormat="1" ht="15.65" x14ac:dyDescent="0.25">
      <c r="A13" s="200" t="s">
        <v>569</v>
      </c>
      <c r="B13" s="278">
        <v>285</v>
      </c>
      <c r="C13" s="278"/>
    </row>
    <row r="14" spans="1:3" ht="15.65" x14ac:dyDescent="0.25">
      <c r="A14" s="200" t="s">
        <v>568</v>
      </c>
      <c r="B14" s="278">
        <v>355.3</v>
      </c>
      <c r="C14" s="278"/>
    </row>
    <row r="15" spans="1:3" ht="15.65" x14ac:dyDescent="0.25">
      <c r="A15" s="200" t="s">
        <v>567</v>
      </c>
      <c r="B15" s="278">
        <v>570</v>
      </c>
      <c r="C15" s="278"/>
    </row>
    <row r="16" spans="1:3" ht="15.65" x14ac:dyDescent="0.25">
      <c r="A16" s="200" t="s">
        <v>566</v>
      </c>
      <c r="B16" s="278">
        <v>190</v>
      </c>
      <c r="C16" s="278"/>
    </row>
    <row r="17" spans="1:3" ht="15.65" x14ac:dyDescent="0.25">
      <c r="A17" s="200" t="s">
        <v>565</v>
      </c>
      <c r="B17" s="278">
        <v>237.5</v>
      </c>
      <c r="C17" s="278"/>
    </row>
    <row r="18" spans="1:3" ht="15.65" x14ac:dyDescent="0.25">
      <c r="A18" s="198" t="s">
        <v>564</v>
      </c>
      <c r="B18" s="278">
        <v>570</v>
      </c>
      <c r="C18" s="278"/>
    </row>
    <row r="19" spans="1:3" ht="15.65" x14ac:dyDescent="0.25">
      <c r="A19" s="199" t="s">
        <v>563</v>
      </c>
      <c r="B19" s="278">
        <v>617.5</v>
      </c>
      <c r="C19" s="278"/>
    </row>
    <row r="20" spans="1:3" ht="15.65" x14ac:dyDescent="0.25">
      <c r="A20" s="198" t="s">
        <v>562</v>
      </c>
      <c r="B20" s="278">
        <v>285</v>
      </c>
      <c r="C20" s="278"/>
    </row>
    <row r="21" spans="1:3" ht="15.65" x14ac:dyDescent="0.25">
      <c r="A21" s="198" t="s">
        <v>561</v>
      </c>
      <c r="B21" s="279">
        <v>168.3</v>
      </c>
      <c r="C21" s="279"/>
    </row>
    <row r="22" spans="1:3" ht="15.65" x14ac:dyDescent="0.25">
      <c r="A22" s="198" t="s">
        <v>560</v>
      </c>
      <c r="B22" s="280">
        <v>292.60000000000002</v>
      </c>
      <c r="C22" s="280"/>
    </row>
    <row r="23" spans="1:3" ht="15.65" x14ac:dyDescent="0.25">
      <c r="A23" s="198" t="s">
        <v>559</v>
      </c>
      <c r="B23" s="280">
        <v>142.5</v>
      </c>
      <c r="C23" s="280"/>
    </row>
    <row r="24" spans="1:3" ht="15.65" x14ac:dyDescent="0.25">
      <c r="A24" s="198" t="s">
        <v>558</v>
      </c>
      <c r="B24" s="280">
        <v>285</v>
      </c>
      <c r="C24" s="280"/>
    </row>
    <row r="25" spans="1:3" ht="15.65" x14ac:dyDescent="0.25">
      <c r="A25" s="198" t="s">
        <v>503</v>
      </c>
      <c r="B25" s="279">
        <v>203.5</v>
      </c>
      <c r="C25" s="279"/>
    </row>
    <row r="26" spans="1:3" ht="15.65" x14ac:dyDescent="0.25">
      <c r="A26" s="198" t="s">
        <v>557</v>
      </c>
      <c r="B26" s="279">
        <v>760</v>
      </c>
      <c r="C26" s="279"/>
    </row>
    <row r="27" spans="1:3" ht="15.65" x14ac:dyDescent="0.25">
      <c r="A27" s="197" t="s">
        <v>502</v>
      </c>
      <c r="B27" s="279">
        <f>SUM(B12:C26)</f>
        <v>44634.200000000004</v>
      </c>
      <c r="C27" s="280"/>
    </row>
    <row r="28" spans="1:3" ht="15.65" x14ac:dyDescent="0.25">
      <c r="A28" s="196"/>
    </row>
    <row r="29" spans="1:3" ht="15.65" x14ac:dyDescent="0.25">
      <c r="A29" s="196"/>
    </row>
    <row r="30" spans="1:3" ht="15.65" x14ac:dyDescent="0.25">
      <c r="A30" s="196"/>
    </row>
    <row r="31" spans="1:3" ht="15.65" x14ac:dyDescent="0.25">
      <c r="A31" s="196"/>
    </row>
    <row r="32" spans="1:3" ht="15.65" x14ac:dyDescent="0.25">
      <c r="A32" s="196"/>
    </row>
    <row r="33" spans="1:1" ht="15.65" x14ac:dyDescent="0.25">
      <c r="A33" s="196"/>
    </row>
    <row r="34" spans="1:1" ht="15.65" x14ac:dyDescent="0.25">
      <c r="A34" s="196"/>
    </row>
    <row r="35" spans="1:1" ht="15.65" x14ac:dyDescent="0.25">
      <c r="A35" s="196"/>
    </row>
    <row r="36" spans="1:1" ht="15.65" x14ac:dyDescent="0.25">
      <c r="A36" s="196"/>
    </row>
    <row r="37" spans="1:1" ht="15.65" x14ac:dyDescent="0.25">
      <c r="A37" s="196"/>
    </row>
    <row r="38" spans="1:1" ht="15.65" x14ac:dyDescent="0.25">
      <c r="A38" s="196"/>
    </row>
    <row r="39" spans="1:1" ht="15.65" x14ac:dyDescent="0.25">
      <c r="A39" s="196"/>
    </row>
    <row r="40" spans="1:1" ht="15.65" x14ac:dyDescent="0.25">
      <c r="A40" s="196"/>
    </row>
    <row r="41" spans="1:1" ht="15.65" x14ac:dyDescent="0.25">
      <c r="A41" s="196"/>
    </row>
    <row r="42" spans="1:1" ht="15.65" x14ac:dyDescent="0.25">
      <c r="A42" s="196"/>
    </row>
    <row r="43" spans="1:1" ht="15.65" x14ac:dyDescent="0.25">
      <c r="A43" s="196"/>
    </row>
    <row r="44" spans="1:1" ht="15.65" x14ac:dyDescent="0.25">
      <c r="A44" s="196"/>
    </row>
    <row r="45" spans="1:1" ht="15.65" x14ac:dyDescent="0.25">
      <c r="A45" s="196"/>
    </row>
    <row r="46" spans="1:1" ht="15.65" x14ac:dyDescent="0.25">
      <c r="A46" s="196"/>
    </row>
    <row r="47" spans="1:1" ht="15.65" x14ac:dyDescent="0.25">
      <c r="A47" s="196"/>
    </row>
    <row r="48" spans="1:1" ht="15.65" x14ac:dyDescent="0.25">
      <c r="A48" s="196"/>
    </row>
    <row r="49" spans="1:1" ht="15.65" x14ac:dyDescent="0.25">
      <c r="A49" s="196"/>
    </row>
    <row r="50" spans="1:1" ht="15.65" x14ac:dyDescent="0.25">
      <c r="A50" s="196"/>
    </row>
    <row r="51" spans="1:1" ht="15.65" x14ac:dyDescent="0.25">
      <c r="A51" s="196"/>
    </row>
    <row r="52" spans="1:1" ht="15.65" x14ac:dyDescent="0.25">
      <c r="A52" s="196"/>
    </row>
    <row r="53" spans="1:1" ht="15.65" x14ac:dyDescent="0.25">
      <c r="A53" s="196"/>
    </row>
    <row r="54" spans="1:1" ht="15.65" x14ac:dyDescent="0.25">
      <c r="A54" s="196"/>
    </row>
    <row r="55" spans="1:1" ht="15.65" x14ac:dyDescent="0.25">
      <c r="A55" s="196"/>
    </row>
    <row r="56" spans="1:1" ht="15.65" x14ac:dyDescent="0.25">
      <c r="A56" s="196"/>
    </row>
    <row r="57" spans="1:1" ht="15.65" x14ac:dyDescent="0.25">
      <c r="A57" s="196"/>
    </row>
    <row r="58" spans="1:1" ht="15.65" x14ac:dyDescent="0.25">
      <c r="A58" s="196"/>
    </row>
    <row r="59" spans="1:1" ht="15.65" x14ac:dyDescent="0.25">
      <c r="A59" s="196"/>
    </row>
    <row r="60" spans="1:1" ht="15.65" x14ac:dyDescent="0.25">
      <c r="A60" s="196"/>
    </row>
    <row r="61" spans="1:1" ht="15.65" x14ac:dyDescent="0.25">
      <c r="A61" s="196"/>
    </row>
    <row r="62" spans="1:1" ht="15.65" x14ac:dyDescent="0.25">
      <c r="A62" s="196"/>
    </row>
    <row r="63" spans="1:1" ht="15.65" x14ac:dyDescent="0.25">
      <c r="A63" s="196"/>
    </row>
    <row r="64" spans="1:1" ht="15.65" x14ac:dyDescent="0.25">
      <c r="A64" s="196"/>
    </row>
    <row r="65" spans="1:1" ht="15.65" x14ac:dyDescent="0.25">
      <c r="A65" s="196"/>
    </row>
    <row r="66" spans="1:1" ht="15.65" x14ac:dyDescent="0.25">
      <c r="A66" s="196"/>
    </row>
    <row r="67" spans="1:1" ht="15.65" x14ac:dyDescent="0.25">
      <c r="A67" s="196"/>
    </row>
    <row r="68" spans="1:1" ht="15.65" x14ac:dyDescent="0.25">
      <c r="A68" s="196"/>
    </row>
    <row r="69" spans="1:1" ht="15.65" x14ac:dyDescent="0.25">
      <c r="A69" s="196"/>
    </row>
    <row r="70" spans="1:1" ht="15.65" x14ac:dyDescent="0.25">
      <c r="A70" s="196"/>
    </row>
    <row r="71" spans="1:1" ht="15.65" x14ac:dyDescent="0.25">
      <c r="A71" s="196"/>
    </row>
    <row r="72" spans="1:1" ht="15.65" x14ac:dyDescent="0.25">
      <c r="A72" s="196"/>
    </row>
    <row r="73" spans="1:1" ht="15.65" x14ac:dyDescent="0.25">
      <c r="A73" s="196"/>
    </row>
    <row r="74" spans="1:1" ht="15.65" x14ac:dyDescent="0.25">
      <c r="A74" s="196"/>
    </row>
    <row r="75" spans="1:1" ht="15.65" x14ac:dyDescent="0.25">
      <c r="A75" s="196"/>
    </row>
    <row r="76" spans="1:1" ht="15.65" x14ac:dyDescent="0.25">
      <c r="A76" s="196"/>
    </row>
    <row r="77" spans="1:1" ht="15.65" x14ac:dyDescent="0.25">
      <c r="A77" s="196"/>
    </row>
    <row r="78" spans="1:1" ht="15.65" x14ac:dyDescent="0.25">
      <c r="A78" s="196"/>
    </row>
    <row r="79" spans="1:1" ht="15.65" x14ac:dyDescent="0.25">
      <c r="A79" s="196"/>
    </row>
    <row r="80" spans="1:1" ht="15.65" x14ac:dyDescent="0.25">
      <c r="A80" s="196"/>
    </row>
    <row r="81" spans="1:1" ht="15.65" x14ac:dyDescent="0.25">
      <c r="A81" s="196"/>
    </row>
    <row r="82" spans="1:1" ht="15.65" x14ac:dyDescent="0.25">
      <c r="A82" s="196"/>
    </row>
    <row r="83" spans="1:1" ht="15.65" x14ac:dyDescent="0.25">
      <c r="A83" s="196"/>
    </row>
    <row r="84" spans="1:1" ht="15.65" x14ac:dyDescent="0.25">
      <c r="A84" s="196"/>
    </row>
    <row r="85" spans="1:1" ht="15.65" x14ac:dyDescent="0.25">
      <c r="A85" s="196"/>
    </row>
    <row r="86" spans="1:1" ht="15.65" x14ac:dyDescent="0.25">
      <c r="A86" s="196"/>
    </row>
    <row r="87" spans="1:1" ht="15.65" x14ac:dyDescent="0.25">
      <c r="A87" s="196"/>
    </row>
    <row r="88" spans="1:1" ht="15.65" x14ac:dyDescent="0.25">
      <c r="A88" s="196"/>
    </row>
    <row r="89" spans="1:1" ht="15.65" x14ac:dyDescent="0.25">
      <c r="A89" s="196"/>
    </row>
    <row r="90" spans="1:1" ht="15.65" x14ac:dyDescent="0.25">
      <c r="A90" s="196"/>
    </row>
    <row r="91" spans="1:1" ht="15.65" x14ac:dyDescent="0.25">
      <c r="A91" s="196"/>
    </row>
    <row r="92" spans="1:1" ht="15.65" x14ac:dyDescent="0.25">
      <c r="A92" s="196"/>
    </row>
    <row r="93" spans="1:1" ht="15.65" x14ac:dyDescent="0.25">
      <c r="A93" s="196"/>
    </row>
    <row r="94" spans="1:1" ht="15.65" x14ac:dyDescent="0.25">
      <c r="A94" s="196"/>
    </row>
    <row r="95" spans="1:1" ht="15.65" x14ac:dyDescent="0.25">
      <c r="A95" s="196"/>
    </row>
    <row r="96" spans="1:1" ht="15.65" x14ac:dyDescent="0.25">
      <c r="A96" s="196"/>
    </row>
    <row r="97" spans="1:1" ht="15.65" x14ac:dyDescent="0.25">
      <c r="A97" s="196"/>
    </row>
    <row r="98" spans="1:1" ht="15.65" x14ac:dyDescent="0.25">
      <c r="A98" s="196"/>
    </row>
    <row r="99" spans="1:1" ht="15.65" x14ac:dyDescent="0.25">
      <c r="A99" s="196"/>
    </row>
    <row r="100" spans="1:1" ht="15.65" x14ac:dyDescent="0.25">
      <c r="A100" s="196"/>
    </row>
    <row r="101" spans="1:1" ht="15.65" x14ac:dyDescent="0.25">
      <c r="A101" s="196"/>
    </row>
    <row r="102" spans="1:1" ht="15.65" x14ac:dyDescent="0.25">
      <c r="A102" s="196"/>
    </row>
    <row r="103" spans="1:1" ht="15.65" x14ac:dyDescent="0.25">
      <c r="A103" s="196"/>
    </row>
    <row r="104" spans="1:1" ht="15.65" x14ac:dyDescent="0.25">
      <c r="A104" s="196"/>
    </row>
    <row r="105" spans="1:1" ht="15.65" x14ac:dyDescent="0.25">
      <c r="A105" s="196"/>
    </row>
    <row r="106" spans="1:1" ht="15.65" x14ac:dyDescent="0.25">
      <c r="A106" s="196"/>
    </row>
    <row r="107" spans="1:1" ht="15.65" x14ac:dyDescent="0.25">
      <c r="A107" s="196"/>
    </row>
    <row r="108" spans="1:1" ht="15.65" x14ac:dyDescent="0.25">
      <c r="A108" s="196"/>
    </row>
    <row r="109" spans="1:1" ht="15.65" x14ac:dyDescent="0.25">
      <c r="A109" s="196"/>
    </row>
    <row r="110" spans="1:1" ht="15.65" x14ac:dyDescent="0.25">
      <c r="A110" s="196"/>
    </row>
    <row r="111" spans="1:1" ht="15.65" x14ac:dyDescent="0.25">
      <c r="A111" s="196"/>
    </row>
    <row r="112" spans="1:1" ht="15.65" x14ac:dyDescent="0.25">
      <c r="A112" s="196"/>
    </row>
    <row r="113" spans="1:1" ht="15.65" x14ac:dyDescent="0.25">
      <c r="A113" s="196"/>
    </row>
    <row r="114" spans="1:1" ht="15.65" x14ac:dyDescent="0.25">
      <c r="A114" s="196"/>
    </row>
    <row r="115" spans="1:1" ht="15.65" x14ac:dyDescent="0.25">
      <c r="A115" s="196"/>
    </row>
    <row r="116" spans="1:1" ht="15.65" x14ac:dyDescent="0.25">
      <c r="A116" s="196"/>
    </row>
    <row r="117" spans="1:1" ht="15.65" x14ac:dyDescent="0.25">
      <c r="A117" s="196"/>
    </row>
    <row r="118" spans="1:1" ht="15.65" x14ac:dyDescent="0.25">
      <c r="A118" s="196"/>
    </row>
    <row r="119" spans="1:1" ht="15.65" x14ac:dyDescent="0.25">
      <c r="A119" s="196"/>
    </row>
    <row r="120" spans="1:1" ht="15.65" x14ac:dyDescent="0.25">
      <c r="A120" s="196"/>
    </row>
    <row r="121" spans="1:1" ht="15.65" x14ac:dyDescent="0.25">
      <c r="A121" s="196"/>
    </row>
    <row r="122" spans="1:1" ht="15.65" x14ac:dyDescent="0.25">
      <c r="A122" s="196"/>
    </row>
    <row r="123" spans="1:1" ht="15.65" x14ac:dyDescent="0.25">
      <c r="A123" s="196"/>
    </row>
    <row r="124" spans="1:1" ht="15.65" x14ac:dyDescent="0.25">
      <c r="A124" s="196"/>
    </row>
    <row r="125" spans="1:1" ht="15.65" x14ac:dyDescent="0.25">
      <c r="A125" s="196"/>
    </row>
    <row r="126" spans="1:1" ht="15.65" x14ac:dyDescent="0.25">
      <c r="A126" s="196"/>
    </row>
    <row r="127" spans="1:1" ht="15.65" x14ac:dyDescent="0.25">
      <c r="A127" s="196"/>
    </row>
    <row r="128" spans="1:1" ht="15.65" x14ac:dyDescent="0.25">
      <c r="A128" s="196"/>
    </row>
    <row r="129" spans="1:1" ht="15.65" x14ac:dyDescent="0.25">
      <c r="A129" s="196"/>
    </row>
    <row r="130" spans="1:1" ht="15.65" x14ac:dyDescent="0.25">
      <c r="A130" s="196"/>
    </row>
    <row r="131" spans="1:1" ht="15.65" x14ac:dyDescent="0.25">
      <c r="A131" s="196"/>
    </row>
    <row r="132" spans="1:1" ht="15.65" x14ac:dyDescent="0.25">
      <c r="A132" s="196"/>
    </row>
    <row r="133" spans="1:1" ht="15.65" x14ac:dyDescent="0.25">
      <c r="A133" s="196"/>
    </row>
    <row r="134" spans="1:1" ht="15.65" x14ac:dyDescent="0.25">
      <c r="A134" s="196"/>
    </row>
    <row r="135" spans="1:1" ht="15.65" x14ac:dyDescent="0.25">
      <c r="A135" s="196"/>
    </row>
    <row r="136" spans="1:1" ht="15.65" x14ac:dyDescent="0.25">
      <c r="A136" s="196"/>
    </row>
    <row r="137" spans="1:1" ht="15.65" x14ac:dyDescent="0.25">
      <c r="A137" s="196"/>
    </row>
    <row r="138" spans="1:1" ht="15.65" x14ac:dyDescent="0.25">
      <c r="A138" s="196"/>
    </row>
    <row r="139" spans="1:1" ht="15.65" x14ac:dyDescent="0.25">
      <c r="A139" s="196"/>
    </row>
    <row r="140" spans="1:1" ht="15.65" x14ac:dyDescent="0.25">
      <c r="A140" s="196"/>
    </row>
    <row r="141" spans="1:1" ht="15.65" x14ac:dyDescent="0.25">
      <c r="A141" s="196"/>
    </row>
    <row r="142" spans="1:1" ht="15.65" x14ac:dyDescent="0.25">
      <c r="A142" s="196"/>
    </row>
    <row r="143" spans="1:1" ht="15.65" x14ac:dyDescent="0.25">
      <c r="A143" s="196"/>
    </row>
    <row r="144" spans="1:1" ht="15.65" x14ac:dyDescent="0.25">
      <c r="A144" s="196"/>
    </row>
    <row r="145" spans="1:1" ht="15.65" x14ac:dyDescent="0.25">
      <c r="A145" s="196"/>
    </row>
    <row r="146" spans="1:1" ht="15.65" x14ac:dyDescent="0.25">
      <c r="A146" s="196"/>
    </row>
    <row r="147" spans="1:1" ht="15.65" x14ac:dyDescent="0.25">
      <c r="A147" s="196"/>
    </row>
    <row r="148" spans="1:1" ht="15.65" x14ac:dyDescent="0.25">
      <c r="A148" s="196"/>
    </row>
    <row r="149" spans="1:1" ht="15.65" x14ac:dyDescent="0.25">
      <c r="A149" s="196"/>
    </row>
    <row r="150" spans="1:1" ht="15.65" x14ac:dyDescent="0.25">
      <c r="A150" s="196"/>
    </row>
    <row r="151" spans="1:1" ht="15.65" x14ac:dyDescent="0.25">
      <c r="A151" s="196"/>
    </row>
    <row r="152" spans="1:1" ht="15.65" x14ac:dyDescent="0.25">
      <c r="A152" s="196"/>
    </row>
    <row r="153" spans="1:1" ht="15.65" x14ac:dyDescent="0.25">
      <c r="A153" s="196"/>
    </row>
    <row r="154" spans="1:1" ht="15.65" x14ac:dyDescent="0.25">
      <c r="A154" s="196"/>
    </row>
    <row r="155" spans="1:1" ht="15.65" x14ac:dyDescent="0.25">
      <c r="A155" s="196"/>
    </row>
    <row r="156" spans="1:1" ht="15.65" x14ac:dyDescent="0.25">
      <c r="A156" s="196"/>
    </row>
    <row r="157" spans="1:1" ht="15.65" x14ac:dyDescent="0.25">
      <c r="A157" s="196"/>
    </row>
    <row r="158" spans="1:1" ht="15.65" x14ac:dyDescent="0.25">
      <c r="A158" s="196"/>
    </row>
    <row r="159" spans="1:1" ht="15.65" x14ac:dyDescent="0.25">
      <c r="A159" s="196"/>
    </row>
    <row r="160" spans="1:1" ht="15.65" x14ac:dyDescent="0.25">
      <c r="A160" s="196"/>
    </row>
    <row r="161" spans="1:1" ht="15.65" x14ac:dyDescent="0.25">
      <c r="A161" s="196"/>
    </row>
    <row r="162" spans="1:1" ht="15.65" x14ac:dyDescent="0.25">
      <c r="A162" s="196"/>
    </row>
    <row r="163" spans="1:1" ht="15.65" x14ac:dyDescent="0.25">
      <c r="A163" s="196"/>
    </row>
    <row r="164" spans="1:1" ht="15.65" x14ac:dyDescent="0.25">
      <c r="A164" s="196"/>
    </row>
    <row r="165" spans="1:1" ht="15.65" x14ac:dyDescent="0.25">
      <c r="A165" s="196"/>
    </row>
    <row r="166" spans="1:1" ht="15.65" x14ac:dyDescent="0.25">
      <c r="A166" s="196"/>
    </row>
    <row r="167" spans="1:1" ht="15.65" x14ac:dyDescent="0.25">
      <c r="A167" s="196"/>
    </row>
    <row r="168" spans="1:1" ht="15.65" x14ac:dyDescent="0.25">
      <c r="A168" s="196"/>
    </row>
    <row r="169" spans="1:1" ht="15.65" x14ac:dyDescent="0.25">
      <c r="A169" s="196"/>
    </row>
    <row r="170" spans="1:1" ht="15.65" x14ac:dyDescent="0.25">
      <c r="A170" s="196"/>
    </row>
    <row r="171" spans="1:1" ht="15.65" x14ac:dyDescent="0.25">
      <c r="A171" s="196"/>
    </row>
    <row r="172" spans="1:1" ht="15.65" x14ac:dyDescent="0.25">
      <c r="A172" s="196"/>
    </row>
    <row r="173" spans="1:1" ht="15.65" x14ac:dyDescent="0.25">
      <c r="A173" s="196"/>
    </row>
    <row r="174" spans="1:1" ht="15.65" x14ac:dyDescent="0.25">
      <c r="A174" s="196"/>
    </row>
    <row r="175" spans="1:1" ht="15.65" x14ac:dyDescent="0.25">
      <c r="A175" s="196"/>
    </row>
    <row r="176" spans="1:1" ht="15.65" x14ac:dyDescent="0.25">
      <c r="A176" s="196"/>
    </row>
    <row r="177" spans="1:1" ht="15.65" x14ac:dyDescent="0.25">
      <c r="A177" s="196"/>
    </row>
    <row r="178" spans="1:1" ht="15.65" x14ac:dyDescent="0.25">
      <c r="A178" s="196"/>
    </row>
    <row r="179" spans="1:1" ht="15.65" x14ac:dyDescent="0.25">
      <c r="A179" s="196"/>
    </row>
    <row r="180" spans="1:1" ht="15.65" x14ac:dyDescent="0.25">
      <c r="A180" s="196"/>
    </row>
    <row r="181" spans="1:1" ht="15.65" x14ac:dyDescent="0.25">
      <c r="A181" s="196"/>
    </row>
    <row r="182" spans="1:1" ht="15.65" x14ac:dyDescent="0.25">
      <c r="A182" s="196"/>
    </row>
    <row r="183" spans="1:1" ht="15.65" x14ac:dyDescent="0.25">
      <c r="A183" s="196"/>
    </row>
    <row r="184" spans="1:1" ht="15.65" x14ac:dyDescent="0.25">
      <c r="A184" s="196"/>
    </row>
    <row r="185" spans="1:1" ht="15.65" x14ac:dyDescent="0.25">
      <c r="A185" s="196"/>
    </row>
    <row r="186" spans="1:1" ht="15.65" x14ac:dyDescent="0.25">
      <c r="A186" s="196"/>
    </row>
    <row r="187" spans="1:1" ht="15.65" x14ac:dyDescent="0.25">
      <c r="A187" s="196"/>
    </row>
    <row r="188" spans="1:1" ht="15.65" x14ac:dyDescent="0.25">
      <c r="A188" s="196"/>
    </row>
    <row r="189" spans="1:1" ht="15.65" x14ac:dyDescent="0.25">
      <c r="A189" s="196"/>
    </row>
    <row r="190" spans="1:1" ht="15.65" x14ac:dyDescent="0.25">
      <c r="A190" s="196"/>
    </row>
    <row r="191" spans="1:1" ht="15.65" x14ac:dyDescent="0.25">
      <c r="A191" s="196"/>
    </row>
    <row r="192" spans="1:1" ht="15.65" x14ac:dyDescent="0.25">
      <c r="A192" s="196"/>
    </row>
    <row r="193" spans="1:1" ht="15.65" x14ac:dyDescent="0.25">
      <c r="A193" s="196"/>
    </row>
    <row r="194" spans="1:1" ht="15.65" x14ac:dyDescent="0.25">
      <c r="A194" s="196"/>
    </row>
    <row r="195" spans="1:1" ht="15.65" x14ac:dyDescent="0.25">
      <c r="A195" s="196"/>
    </row>
    <row r="196" spans="1:1" ht="15.65" x14ac:dyDescent="0.25">
      <c r="A196" s="196"/>
    </row>
    <row r="197" spans="1:1" ht="15.65" x14ac:dyDescent="0.25">
      <c r="A197" s="196"/>
    </row>
    <row r="198" spans="1:1" ht="15.65" x14ac:dyDescent="0.25">
      <c r="A198" s="196"/>
    </row>
    <row r="199" spans="1:1" ht="15.65" x14ac:dyDescent="0.25">
      <c r="A199" s="196"/>
    </row>
    <row r="200" spans="1:1" ht="15.65" x14ac:dyDescent="0.25">
      <c r="A200" s="196"/>
    </row>
    <row r="201" spans="1:1" ht="15.65" x14ac:dyDescent="0.25">
      <c r="A201" s="196"/>
    </row>
    <row r="202" spans="1:1" ht="15.65" x14ac:dyDescent="0.25">
      <c r="A202" s="196"/>
    </row>
    <row r="203" spans="1:1" ht="15.65" x14ac:dyDescent="0.25">
      <c r="A203" s="196"/>
    </row>
    <row r="204" spans="1:1" ht="15.65" x14ac:dyDescent="0.25">
      <c r="A204" s="196"/>
    </row>
    <row r="205" spans="1:1" ht="15.65" x14ac:dyDescent="0.25">
      <c r="A205" s="196"/>
    </row>
    <row r="206" spans="1:1" ht="15.65" x14ac:dyDescent="0.25">
      <c r="A206" s="196"/>
    </row>
    <row r="207" spans="1:1" ht="15.65" x14ac:dyDescent="0.25">
      <c r="A207" s="196"/>
    </row>
    <row r="208" spans="1:1" ht="15.65" x14ac:dyDescent="0.25">
      <c r="A208" s="196"/>
    </row>
    <row r="209" spans="1:1" ht="15.65" x14ac:dyDescent="0.25">
      <c r="A209" s="196"/>
    </row>
    <row r="210" spans="1:1" ht="15.65" x14ac:dyDescent="0.25">
      <c r="A210" s="196"/>
    </row>
    <row r="211" spans="1:1" ht="15.65" x14ac:dyDescent="0.25">
      <c r="A211" s="196"/>
    </row>
    <row r="212" spans="1:1" ht="15.65" x14ac:dyDescent="0.25">
      <c r="A212" s="196"/>
    </row>
    <row r="213" spans="1:1" ht="15.65" x14ac:dyDescent="0.25">
      <c r="A213" s="196"/>
    </row>
    <row r="214" spans="1:1" ht="15.65" x14ac:dyDescent="0.25">
      <c r="A214" s="196"/>
    </row>
    <row r="215" spans="1:1" ht="15.65" x14ac:dyDescent="0.25">
      <c r="A215" s="196"/>
    </row>
    <row r="216" spans="1:1" ht="15.65" x14ac:dyDescent="0.25">
      <c r="A216" s="196"/>
    </row>
    <row r="217" spans="1:1" ht="15.65" x14ac:dyDescent="0.25">
      <c r="A217" s="196"/>
    </row>
    <row r="218" spans="1:1" ht="15.65" x14ac:dyDescent="0.25">
      <c r="A218" s="196"/>
    </row>
    <row r="219" spans="1:1" ht="15.65" x14ac:dyDescent="0.25">
      <c r="A219" s="196"/>
    </row>
    <row r="220" spans="1:1" ht="15.65" x14ac:dyDescent="0.25">
      <c r="A220" s="196"/>
    </row>
    <row r="221" spans="1:1" ht="15.65" x14ac:dyDescent="0.25">
      <c r="A221" s="196"/>
    </row>
    <row r="222" spans="1:1" ht="15.65" x14ac:dyDescent="0.25">
      <c r="A222" s="196"/>
    </row>
    <row r="223" spans="1:1" ht="15.65" x14ac:dyDescent="0.25">
      <c r="A223" s="196"/>
    </row>
    <row r="224" spans="1:1" ht="15.65" x14ac:dyDescent="0.25">
      <c r="A224" s="196"/>
    </row>
    <row r="225" spans="1:1" ht="15.65" x14ac:dyDescent="0.25">
      <c r="A225" s="196"/>
    </row>
    <row r="226" spans="1:1" ht="15.65" x14ac:dyDescent="0.25">
      <c r="A226" s="196"/>
    </row>
    <row r="227" spans="1:1" ht="15.65" x14ac:dyDescent="0.25">
      <c r="A227" s="196"/>
    </row>
    <row r="228" spans="1:1" ht="15.65" x14ac:dyDescent="0.25">
      <c r="A228" s="196"/>
    </row>
    <row r="229" spans="1:1" ht="15.65" x14ac:dyDescent="0.25">
      <c r="A229" s="196"/>
    </row>
    <row r="230" spans="1:1" ht="15.65" x14ac:dyDescent="0.25">
      <c r="A230" s="196"/>
    </row>
    <row r="231" spans="1:1" ht="15.65" x14ac:dyDescent="0.25">
      <c r="A231" s="196"/>
    </row>
    <row r="232" spans="1:1" ht="15.65" x14ac:dyDescent="0.25">
      <c r="A232" s="196"/>
    </row>
    <row r="233" spans="1:1" ht="15.65" x14ac:dyDescent="0.25">
      <c r="A233" s="196"/>
    </row>
    <row r="234" spans="1:1" ht="15.65" x14ac:dyDescent="0.25">
      <c r="A234" s="196"/>
    </row>
    <row r="235" spans="1:1" ht="15.65" x14ac:dyDescent="0.25">
      <c r="A235" s="196"/>
    </row>
    <row r="236" spans="1:1" ht="15.65" x14ac:dyDescent="0.25">
      <c r="A236" s="196"/>
    </row>
    <row r="237" spans="1:1" ht="15.65" x14ac:dyDescent="0.25">
      <c r="A237" s="196"/>
    </row>
    <row r="238" spans="1:1" ht="15.65" x14ac:dyDescent="0.25">
      <c r="A238" s="196"/>
    </row>
    <row r="239" spans="1:1" ht="15.65" x14ac:dyDescent="0.25">
      <c r="A239" s="196"/>
    </row>
    <row r="240" spans="1:1" ht="15.65" x14ac:dyDescent="0.25">
      <c r="A240" s="196"/>
    </row>
    <row r="241" spans="1:1" ht="15.65" x14ac:dyDescent="0.25">
      <c r="A241" s="196"/>
    </row>
    <row r="242" spans="1:1" ht="15.65" x14ac:dyDescent="0.25">
      <c r="A242" s="196"/>
    </row>
    <row r="243" spans="1:1" ht="15.65" x14ac:dyDescent="0.25">
      <c r="A243" s="196"/>
    </row>
    <row r="244" spans="1:1" ht="15.65" x14ac:dyDescent="0.25">
      <c r="A244" s="196"/>
    </row>
    <row r="245" spans="1:1" ht="15.65" x14ac:dyDescent="0.25">
      <c r="A245" s="196"/>
    </row>
    <row r="246" spans="1:1" ht="15.65" x14ac:dyDescent="0.25">
      <c r="A246" s="196"/>
    </row>
    <row r="247" spans="1:1" ht="15.65" x14ac:dyDescent="0.25">
      <c r="A247" s="196"/>
    </row>
    <row r="248" spans="1:1" ht="15.65" x14ac:dyDescent="0.25">
      <c r="A248" s="196"/>
    </row>
    <row r="249" spans="1:1" ht="15.65" x14ac:dyDescent="0.25">
      <c r="A249" s="196"/>
    </row>
    <row r="250" spans="1:1" ht="15.65" x14ac:dyDescent="0.25">
      <c r="A250" s="196"/>
    </row>
    <row r="251" spans="1:1" ht="15.65" x14ac:dyDescent="0.25">
      <c r="A251" s="196"/>
    </row>
    <row r="252" spans="1:1" ht="15.65" x14ac:dyDescent="0.25">
      <c r="A252" s="196"/>
    </row>
    <row r="253" spans="1:1" ht="15.65" x14ac:dyDescent="0.25">
      <c r="A253" s="196"/>
    </row>
    <row r="254" spans="1:1" ht="15.65" x14ac:dyDescent="0.25">
      <c r="A254" s="196"/>
    </row>
    <row r="255" spans="1:1" ht="15.65" x14ac:dyDescent="0.25">
      <c r="A255" s="196"/>
    </row>
    <row r="256" spans="1:1" ht="15.65" x14ac:dyDescent="0.25">
      <c r="A256" s="196"/>
    </row>
    <row r="257" spans="1:1" ht="15.65" x14ac:dyDescent="0.25">
      <c r="A257" s="196"/>
    </row>
    <row r="258" spans="1:1" ht="15.65" x14ac:dyDescent="0.25">
      <c r="A258" s="196"/>
    </row>
    <row r="259" spans="1:1" ht="15.65" x14ac:dyDescent="0.25">
      <c r="A259" s="196"/>
    </row>
    <row r="260" spans="1:1" ht="15.65" x14ac:dyDescent="0.25">
      <c r="A260" s="196"/>
    </row>
    <row r="261" spans="1:1" ht="15.65" x14ac:dyDescent="0.25">
      <c r="A261" s="196"/>
    </row>
    <row r="262" spans="1:1" ht="15.65" x14ac:dyDescent="0.25">
      <c r="A262" s="196"/>
    </row>
    <row r="263" spans="1:1" ht="15.65" x14ac:dyDescent="0.25">
      <c r="A263" s="196"/>
    </row>
    <row r="264" spans="1:1" ht="15.65" x14ac:dyDescent="0.25">
      <c r="A264" s="196"/>
    </row>
    <row r="265" spans="1:1" ht="15.65" x14ac:dyDescent="0.25">
      <c r="A265" s="196"/>
    </row>
    <row r="266" spans="1:1" ht="15.65" x14ac:dyDescent="0.25">
      <c r="A266" s="196"/>
    </row>
    <row r="267" spans="1:1" ht="15.65" x14ac:dyDescent="0.25">
      <c r="A267" s="196"/>
    </row>
    <row r="268" spans="1:1" ht="15.65" x14ac:dyDescent="0.25">
      <c r="A268" s="196"/>
    </row>
    <row r="269" spans="1:1" ht="15.65" x14ac:dyDescent="0.25">
      <c r="A269" s="196"/>
    </row>
    <row r="270" spans="1:1" ht="15.65" x14ac:dyDescent="0.25">
      <c r="A270" s="196"/>
    </row>
    <row r="271" spans="1:1" ht="15.65" x14ac:dyDescent="0.25">
      <c r="A271" s="196"/>
    </row>
    <row r="272" spans="1:1" ht="15.65" x14ac:dyDescent="0.25">
      <c r="A272" s="196"/>
    </row>
    <row r="273" spans="1:1" ht="15.65" x14ac:dyDescent="0.25">
      <c r="A273" s="196"/>
    </row>
    <row r="274" spans="1:1" ht="15.65" x14ac:dyDescent="0.25">
      <c r="A274" s="196"/>
    </row>
    <row r="275" spans="1:1" ht="15.65" x14ac:dyDescent="0.25">
      <c r="A275" s="196"/>
    </row>
    <row r="276" spans="1:1" ht="15.65" x14ac:dyDescent="0.25">
      <c r="A276" s="196"/>
    </row>
    <row r="277" spans="1:1" ht="15.65" x14ac:dyDescent="0.25">
      <c r="A277" s="196"/>
    </row>
    <row r="278" spans="1:1" ht="15.65" x14ac:dyDescent="0.25">
      <c r="A278" s="196"/>
    </row>
    <row r="279" spans="1:1" ht="15.65" x14ac:dyDescent="0.25">
      <c r="A279" s="196"/>
    </row>
    <row r="280" spans="1:1" ht="15.65" x14ac:dyDescent="0.25">
      <c r="A280" s="196"/>
    </row>
    <row r="281" spans="1:1" ht="15.65" x14ac:dyDescent="0.25">
      <c r="A281" s="196"/>
    </row>
    <row r="282" spans="1:1" ht="15.65" x14ac:dyDescent="0.25">
      <c r="A282" s="196"/>
    </row>
    <row r="283" spans="1:1" ht="15.65" x14ac:dyDescent="0.25">
      <c r="A283" s="196"/>
    </row>
    <row r="284" spans="1:1" ht="15.65" x14ac:dyDescent="0.25">
      <c r="A284" s="196"/>
    </row>
    <row r="285" spans="1:1" ht="15.65" x14ac:dyDescent="0.25">
      <c r="A285" s="196"/>
    </row>
    <row r="286" spans="1:1" ht="15.65" x14ac:dyDescent="0.25">
      <c r="A286" s="196"/>
    </row>
    <row r="287" spans="1:1" ht="15.65" x14ac:dyDescent="0.25">
      <c r="A287" s="196"/>
    </row>
    <row r="288" spans="1:1" ht="15.65" x14ac:dyDescent="0.25">
      <c r="A288" s="196"/>
    </row>
    <row r="289" spans="1:1" ht="15.65" x14ac:dyDescent="0.25">
      <c r="A289" s="196"/>
    </row>
    <row r="290" spans="1:1" ht="15.65" x14ac:dyDescent="0.25">
      <c r="A290" s="196"/>
    </row>
    <row r="291" spans="1:1" ht="15.65" x14ac:dyDescent="0.25">
      <c r="A291" s="196"/>
    </row>
    <row r="292" spans="1:1" ht="15.65" x14ac:dyDescent="0.25">
      <c r="A292" s="196"/>
    </row>
    <row r="293" spans="1:1" ht="15.65" x14ac:dyDescent="0.25">
      <c r="A293" s="196"/>
    </row>
    <row r="294" spans="1:1" ht="15.65" x14ac:dyDescent="0.25">
      <c r="A294" s="196"/>
    </row>
    <row r="295" spans="1:1" ht="15.65" x14ac:dyDescent="0.25">
      <c r="A295" s="196"/>
    </row>
    <row r="296" spans="1:1" ht="15.65" x14ac:dyDescent="0.25">
      <c r="A296" s="196"/>
    </row>
    <row r="297" spans="1:1" ht="15.65" x14ac:dyDescent="0.25">
      <c r="A297" s="196"/>
    </row>
    <row r="298" spans="1:1" ht="15.65" x14ac:dyDescent="0.25">
      <c r="A298" s="196"/>
    </row>
    <row r="299" spans="1:1" ht="15.65" x14ac:dyDescent="0.25">
      <c r="A299" s="196"/>
    </row>
    <row r="300" spans="1:1" ht="15.65" x14ac:dyDescent="0.25">
      <c r="A300" s="196"/>
    </row>
    <row r="301" spans="1:1" ht="15.65" x14ac:dyDescent="0.25">
      <c r="A301" s="196"/>
    </row>
    <row r="302" spans="1:1" ht="15.65" x14ac:dyDescent="0.25">
      <c r="A302" s="196"/>
    </row>
    <row r="303" spans="1:1" ht="15.65" x14ac:dyDescent="0.25">
      <c r="A303" s="196"/>
    </row>
    <row r="304" spans="1:1" ht="15.65" x14ac:dyDescent="0.25">
      <c r="A304" s="196"/>
    </row>
    <row r="305" spans="1:1" ht="15.65" x14ac:dyDescent="0.25">
      <c r="A305" s="196"/>
    </row>
    <row r="306" spans="1:1" ht="15.65" x14ac:dyDescent="0.25">
      <c r="A306" s="196"/>
    </row>
    <row r="307" spans="1:1" ht="15.65" x14ac:dyDescent="0.25">
      <c r="A307" s="196"/>
    </row>
    <row r="308" spans="1:1" ht="15.65" x14ac:dyDescent="0.25">
      <c r="A308" s="196"/>
    </row>
    <row r="309" spans="1:1" ht="15.65" x14ac:dyDescent="0.25">
      <c r="A309" s="196"/>
    </row>
    <row r="310" spans="1:1" ht="15.65" x14ac:dyDescent="0.25">
      <c r="A310" s="196"/>
    </row>
    <row r="311" spans="1:1" ht="15.65" x14ac:dyDescent="0.25">
      <c r="A311" s="196"/>
    </row>
    <row r="312" spans="1:1" ht="15.65" x14ac:dyDescent="0.25">
      <c r="A312" s="196"/>
    </row>
    <row r="313" spans="1:1" ht="15.65" x14ac:dyDescent="0.25">
      <c r="A313" s="196"/>
    </row>
    <row r="314" spans="1:1" ht="15.65" x14ac:dyDescent="0.25">
      <c r="A314" s="196"/>
    </row>
    <row r="315" spans="1:1" ht="15.65" x14ac:dyDescent="0.25">
      <c r="A315" s="196"/>
    </row>
    <row r="316" spans="1:1" ht="15.65" x14ac:dyDescent="0.25">
      <c r="A316" s="196"/>
    </row>
    <row r="317" spans="1:1" ht="15.65" x14ac:dyDescent="0.25">
      <c r="A317" s="196"/>
    </row>
    <row r="318" spans="1:1" ht="15.65" x14ac:dyDescent="0.25">
      <c r="A318" s="196"/>
    </row>
    <row r="319" spans="1:1" ht="15.65" x14ac:dyDescent="0.25">
      <c r="A319" s="196"/>
    </row>
    <row r="320" spans="1:1" ht="15.65" x14ac:dyDescent="0.25">
      <c r="A320" s="196"/>
    </row>
    <row r="321" spans="1:1" ht="15.65" x14ac:dyDescent="0.25">
      <c r="A321" s="196"/>
    </row>
    <row r="322" spans="1:1" ht="15.65" x14ac:dyDescent="0.25">
      <c r="A322" s="196"/>
    </row>
    <row r="323" spans="1:1" ht="15.65" x14ac:dyDescent="0.25">
      <c r="A323" s="196"/>
    </row>
    <row r="324" spans="1:1" ht="15.65" x14ac:dyDescent="0.25">
      <c r="A324" s="196"/>
    </row>
    <row r="325" spans="1:1" ht="15.65" x14ac:dyDescent="0.25">
      <c r="A325" s="196"/>
    </row>
    <row r="326" spans="1:1" ht="15.65" x14ac:dyDescent="0.25">
      <c r="A326" s="196"/>
    </row>
    <row r="327" spans="1:1" ht="15.65" x14ac:dyDescent="0.25">
      <c r="A327" s="196"/>
    </row>
    <row r="328" spans="1:1" ht="15.65" x14ac:dyDescent="0.25">
      <c r="A328" s="196"/>
    </row>
    <row r="329" spans="1:1" ht="15.65" x14ac:dyDescent="0.25">
      <c r="A329" s="196"/>
    </row>
    <row r="330" spans="1:1" ht="15.65" x14ac:dyDescent="0.25">
      <c r="A330" s="196"/>
    </row>
    <row r="331" spans="1:1" ht="15.65" x14ac:dyDescent="0.25">
      <c r="A331" s="196"/>
    </row>
    <row r="332" spans="1:1" ht="15.65" x14ac:dyDescent="0.25">
      <c r="A332" s="196"/>
    </row>
    <row r="333" spans="1:1" ht="15.65" x14ac:dyDescent="0.25">
      <c r="A333" s="196"/>
    </row>
    <row r="334" spans="1:1" ht="15.65" x14ac:dyDescent="0.25">
      <c r="A334" s="196"/>
    </row>
    <row r="335" spans="1:1" ht="15.65" x14ac:dyDescent="0.25">
      <c r="A335" s="196"/>
    </row>
    <row r="336" spans="1:1" ht="15.65" x14ac:dyDescent="0.25">
      <c r="A336" s="196"/>
    </row>
    <row r="337" spans="1:1" ht="15.65" x14ac:dyDescent="0.25">
      <c r="A337" s="196"/>
    </row>
    <row r="338" spans="1:1" ht="15.65" x14ac:dyDescent="0.25">
      <c r="A338" s="196"/>
    </row>
    <row r="339" spans="1:1" ht="15.65" x14ac:dyDescent="0.25">
      <c r="A339" s="196"/>
    </row>
    <row r="340" spans="1:1" ht="15.65" x14ac:dyDescent="0.25">
      <c r="A340" s="196"/>
    </row>
    <row r="341" spans="1:1" ht="15.65" x14ac:dyDescent="0.25">
      <c r="A341" s="196"/>
    </row>
    <row r="342" spans="1:1" ht="15.65" x14ac:dyDescent="0.25">
      <c r="A342" s="196"/>
    </row>
    <row r="343" spans="1:1" ht="15.65" x14ac:dyDescent="0.25">
      <c r="A343" s="196"/>
    </row>
    <row r="344" spans="1:1" ht="15.65" x14ac:dyDescent="0.25">
      <c r="A344" s="196"/>
    </row>
    <row r="345" spans="1:1" ht="15.65" x14ac:dyDescent="0.25">
      <c r="A345" s="196"/>
    </row>
    <row r="346" spans="1:1" ht="15.65" x14ac:dyDescent="0.25">
      <c r="A346" s="196"/>
    </row>
    <row r="347" spans="1:1" ht="15.65" x14ac:dyDescent="0.25">
      <c r="A347" s="196"/>
    </row>
    <row r="348" spans="1:1" ht="15.65" x14ac:dyDescent="0.25">
      <c r="A348" s="196"/>
    </row>
    <row r="349" spans="1:1" ht="15.65" x14ac:dyDescent="0.25">
      <c r="A349" s="196"/>
    </row>
    <row r="350" spans="1:1" ht="15.65" x14ac:dyDescent="0.25">
      <c r="A350" s="196"/>
    </row>
    <row r="351" spans="1:1" ht="15.65" x14ac:dyDescent="0.25">
      <c r="A351" s="196"/>
    </row>
    <row r="352" spans="1:1" ht="15.65" x14ac:dyDescent="0.25">
      <c r="A352" s="196"/>
    </row>
    <row r="353" spans="1:1" ht="15.65" x14ac:dyDescent="0.25">
      <c r="A353" s="196"/>
    </row>
    <row r="354" spans="1:1" ht="15.65" x14ac:dyDescent="0.25">
      <c r="A354" s="196"/>
    </row>
    <row r="355" spans="1:1" ht="15.65" x14ac:dyDescent="0.25">
      <c r="A355" s="196"/>
    </row>
    <row r="356" spans="1:1" ht="15.65" x14ac:dyDescent="0.25">
      <c r="A356" s="196"/>
    </row>
    <row r="357" spans="1:1" ht="15.65" x14ac:dyDescent="0.25">
      <c r="A357" s="196"/>
    </row>
    <row r="358" spans="1:1" ht="15.65" x14ac:dyDescent="0.25">
      <c r="A358" s="196"/>
    </row>
    <row r="359" spans="1:1" ht="15.65" x14ac:dyDescent="0.25">
      <c r="A359" s="196"/>
    </row>
    <row r="360" spans="1:1" ht="15.65" x14ac:dyDescent="0.25">
      <c r="A360" s="196"/>
    </row>
    <row r="361" spans="1:1" ht="15.65" x14ac:dyDescent="0.25">
      <c r="A361" s="196"/>
    </row>
    <row r="362" spans="1:1" ht="15.65" x14ac:dyDescent="0.25">
      <c r="A362" s="196"/>
    </row>
    <row r="363" spans="1:1" ht="15.65" x14ac:dyDescent="0.25">
      <c r="A363" s="196"/>
    </row>
    <row r="364" spans="1:1" ht="15.65" x14ac:dyDescent="0.25">
      <c r="A364" s="196"/>
    </row>
    <row r="365" spans="1:1" ht="15.65" x14ac:dyDescent="0.25">
      <c r="A365" s="196"/>
    </row>
    <row r="366" spans="1:1" ht="15.65" x14ac:dyDescent="0.25">
      <c r="A366" s="196"/>
    </row>
    <row r="367" spans="1:1" ht="15.65" x14ac:dyDescent="0.25">
      <c r="A367" s="196"/>
    </row>
    <row r="368" spans="1:1" ht="15.65" x14ac:dyDescent="0.25">
      <c r="A368" s="196"/>
    </row>
    <row r="369" spans="1:1" ht="15.65" x14ac:dyDescent="0.25">
      <c r="A369" s="196"/>
    </row>
    <row r="508" spans="1:1" x14ac:dyDescent="0.25">
      <c r="A508" s="195"/>
    </row>
    <row r="509" spans="1:1" x14ac:dyDescent="0.25">
      <c r="A509" s="195"/>
    </row>
    <row r="510" spans="1:1" x14ac:dyDescent="0.25">
      <c r="A510" s="195"/>
    </row>
    <row r="511" spans="1:1" x14ac:dyDescent="0.25">
      <c r="A511" s="195"/>
    </row>
    <row r="512" spans="1:1" x14ac:dyDescent="0.25">
      <c r="A512" s="195"/>
    </row>
    <row r="513" spans="1:1" x14ac:dyDescent="0.25">
      <c r="A513" s="195"/>
    </row>
    <row r="514" spans="1:1" x14ac:dyDescent="0.25">
      <c r="A514" s="195"/>
    </row>
    <row r="515" spans="1:1" x14ac:dyDescent="0.25">
      <c r="A515" s="195"/>
    </row>
    <row r="516" spans="1:1" x14ac:dyDescent="0.25">
      <c r="A516" s="195"/>
    </row>
    <row r="517" spans="1:1" x14ac:dyDescent="0.25">
      <c r="A517" s="195"/>
    </row>
    <row r="518" spans="1:1" x14ac:dyDescent="0.25">
      <c r="A518" s="195"/>
    </row>
    <row r="519" spans="1:1" x14ac:dyDescent="0.25">
      <c r="A519" s="195"/>
    </row>
    <row r="520" spans="1:1" x14ac:dyDescent="0.25">
      <c r="A520" s="195"/>
    </row>
    <row r="521" spans="1:1" x14ac:dyDescent="0.25">
      <c r="A521" s="195"/>
    </row>
    <row r="522" spans="1:1" x14ac:dyDescent="0.25">
      <c r="A522" s="195"/>
    </row>
    <row r="523" spans="1:1" x14ac:dyDescent="0.25">
      <c r="A523" s="195"/>
    </row>
    <row r="524" spans="1:1" x14ac:dyDescent="0.25">
      <c r="A524" s="195"/>
    </row>
    <row r="525" spans="1:1" x14ac:dyDescent="0.25">
      <c r="A525" s="195"/>
    </row>
    <row r="526" spans="1:1" x14ac:dyDescent="0.25">
      <c r="A526" s="195"/>
    </row>
  </sheetData>
  <mergeCells count="21">
    <mergeCell ref="C1:C3"/>
    <mergeCell ref="A4:C4"/>
    <mergeCell ref="B7:C7"/>
    <mergeCell ref="A8:C8"/>
    <mergeCell ref="B11:C11"/>
    <mergeCell ref="B12:C12"/>
    <mergeCell ref="B13:C13"/>
    <mergeCell ref="B14:C14"/>
    <mergeCell ref="B15:C15"/>
    <mergeCell ref="B16:C16"/>
    <mergeCell ref="B17:C17"/>
    <mergeCell ref="B18:C18"/>
    <mergeCell ref="B25:C25"/>
    <mergeCell ref="B26:C26"/>
    <mergeCell ref="B27:C27"/>
    <mergeCell ref="B19:C19"/>
    <mergeCell ref="B20:C20"/>
    <mergeCell ref="B21:C21"/>
    <mergeCell ref="B22:C22"/>
    <mergeCell ref="B23:C23"/>
    <mergeCell ref="B24:C24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zoomScaleSheetLayoutView="100" workbookViewId="0">
      <selection activeCell="G13" sqref="G13"/>
    </sheetView>
  </sheetViews>
  <sheetFormatPr defaultColWidth="9.125" defaultRowHeight="13.6" x14ac:dyDescent="0.2"/>
  <cols>
    <col min="1" max="1" width="35.75" style="247" customWidth="1"/>
    <col min="2" max="2" width="11.125" style="247" customWidth="1"/>
    <col min="3" max="3" width="9.25" style="247" customWidth="1"/>
    <col min="4" max="4" width="12.125" style="247" customWidth="1"/>
    <col min="5" max="5" width="14.75" style="247" customWidth="1"/>
    <col min="6" max="6" width="9.875" style="247" customWidth="1"/>
    <col min="7" max="7" width="12" style="247" customWidth="1"/>
    <col min="8" max="16384" width="9.125" style="247"/>
  </cols>
  <sheetData>
    <row r="1" spans="1:8" ht="20.25" customHeight="1" x14ac:dyDescent="0.35">
      <c r="D1" s="263"/>
      <c r="E1" s="262"/>
      <c r="F1" s="286" t="s">
        <v>635</v>
      </c>
      <c r="G1" s="286"/>
      <c r="H1" s="178"/>
    </row>
    <row r="2" spans="1:8" ht="21.1" x14ac:dyDescent="0.35">
      <c r="D2" s="263"/>
      <c r="E2" s="262"/>
      <c r="F2" s="286"/>
      <c r="G2" s="286"/>
      <c r="H2" s="264"/>
    </row>
    <row r="3" spans="1:8" ht="53.5" customHeight="1" x14ac:dyDescent="0.35">
      <c r="D3" s="263"/>
      <c r="E3" s="262"/>
      <c r="F3" s="286"/>
      <c r="G3" s="286"/>
      <c r="H3" s="178"/>
    </row>
    <row r="4" spans="1:8" ht="14.3" customHeight="1" x14ac:dyDescent="0.35">
      <c r="D4" s="263"/>
      <c r="E4" s="262"/>
      <c r="F4" s="246"/>
      <c r="G4" s="246"/>
      <c r="H4" s="178"/>
    </row>
    <row r="5" spans="1:8" ht="53.5" customHeight="1" x14ac:dyDescent="0.2">
      <c r="A5" s="287" t="s">
        <v>634</v>
      </c>
      <c r="B5" s="287"/>
      <c r="C5" s="287"/>
      <c r="D5" s="287"/>
      <c r="E5" s="287"/>
      <c r="F5" s="287"/>
      <c r="G5" s="287"/>
      <c r="H5" s="178"/>
    </row>
    <row r="6" spans="1:8" ht="21.1" x14ac:dyDescent="0.35">
      <c r="D6" s="263"/>
      <c r="E6" s="262"/>
      <c r="F6" s="261"/>
      <c r="G6" s="261"/>
      <c r="H6" s="178"/>
    </row>
    <row r="7" spans="1:8" x14ac:dyDescent="0.25">
      <c r="F7" s="288" t="s">
        <v>156</v>
      </c>
      <c r="G7" s="288"/>
    </row>
    <row r="8" spans="1:8" s="259" customFormat="1" ht="38.25" customHeight="1" x14ac:dyDescent="0.2">
      <c r="A8" s="287" t="s">
        <v>633</v>
      </c>
      <c r="B8" s="287"/>
      <c r="C8" s="287"/>
      <c r="D8" s="287"/>
      <c r="E8" s="287"/>
      <c r="F8" s="287"/>
      <c r="G8" s="287"/>
    </row>
    <row r="9" spans="1:8" s="259" customFormat="1" x14ac:dyDescent="0.2">
      <c r="A9" s="260"/>
      <c r="B9" s="260"/>
      <c r="C9" s="260"/>
      <c r="D9" s="260"/>
      <c r="E9" s="260"/>
      <c r="F9" s="260"/>
      <c r="G9" s="260"/>
    </row>
    <row r="10" spans="1:8" s="259" customFormat="1" ht="30.75" customHeight="1" x14ac:dyDescent="0.2">
      <c r="A10" s="289" t="s">
        <v>155</v>
      </c>
      <c r="B10" s="291" t="s">
        <v>632</v>
      </c>
      <c r="C10" s="292"/>
      <c r="D10" s="292"/>
      <c r="E10" s="292"/>
      <c r="F10" s="293"/>
      <c r="G10" s="294" t="s">
        <v>631</v>
      </c>
    </row>
    <row r="11" spans="1:8" ht="61.5" customHeight="1" x14ac:dyDescent="0.2">
      <c r="A11" s="290"/>
      <c r="B11" s="258" t="s">
        <v>630</v>
      </c>
      <c r="C11" s="258" t="s">
        <v>153</v>
      </c>
      <c r="D11" s="258" t="s">
        <v>152</v>
      </c>
      <c r="E11" s="258" t="s">
        <v>151</v>
      </c>
      <c r="F11" s="258" t="s">
        <v>150</v>
      </c>
      <c r="G11" s="295"/>
    </row>
    <row r="12" spans="1:8" ht="44.5" customHeight="1" x14ac:dyDescent="0.25">
      <c r="A12" s="257" t="s">
        <v>629</v>
      </c>
      <c r="B12" s="256" t="s">
        <v>3</v>
      </c>
      <c r="C12" s="255" t="s">
        <v>42</v>
      </c>
      <c r="D12" s="255" t="s">
        <v>9</v>
      </c>
      <c r="E12" s="255" t="s">
        <v>215</v>
      </c>
      <c r="F12" s="255" t="s">
        <v>45</v>
      </c>
      <c r="G12" s="254">
        <v>1142.5999999999999</v>
      </c>
    </row>
    <row r="13" spans="1:8" ht="14.3" x14ac:dyDescent="0.2">
      <c r="A13" s="253" t="s">
        <v>508</v>
      </c>
      <c r="B13" s="252"/>
      <c r="C13" s="251"/>
      <c r="D13" s="251"/>
      <c r="E13" s="250"/>
      <c r="F13" s="249"/>
      <c r="G13" s="248">
        <f>SUM(G12:G12)</f>
        <v>1142.5999999999999</v>
      </c>
    </row>
  </sheetData>
  <mergeCells count="7">
    <mergeCell ref="F1:G3"/>
    <mergeCell ref="A5:G5"/>
    <mergeCell ref="F7:G7"/>
    <mergeCell ref="A8:G8"/>
    <mergeCell ref="A10:A11"/>
    <mergeCell ref="B10:F10"/>
    <mergeCell ref="G10:G11"/>
  </mergeCells>
  <printOptions horizontalCentered="1"/>
  <pageMargins left="0.62992125984251968" right="0.11811023622047245" top="0.51181102362204722" bottom="0.47244094488188981" header="0.35433070866141736" footer="0.27559055118110237"/>
  <pageSetup paperSize="9" scale="9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opLeftCell="A10" zoomScale="75" zoomScaleNormal="75" zoomScaleSheetLayoutView="100" workbookViewId="0">
      <selection activeCell="A16" sqref="A16:A17"/>
    </sheetView>
  </sheetViews>
  <sheetFormatPr defaultColWidth="8.75" defaultRowHeight="14.3" x14ac:dyDescent="0.25"/>
  <cols>
    <col min="1" max="1" width="48.625" style="217" customWidth="1"/>
    <col min="2" max="2" width="29.625" style="219" customWidth="1"/>
    <col min="3" max="3" width="27.25" style="218" customWidth="1"/>
    <col min="4" max="4" width="8.75" style="217"/>
    <col min="5" max="5" width="13.125" style="217" bestFit="1" customWidth="1"/>
    <col min="6" max="16384" width="8.75" style="217"/>
  </cols>
  <sheetData>
    <row r="1" spans="1:11" ht="18" customHeight="1" x14ac:dyDescent="0.25">
      <c r="C1" s="233" t="s">
        <v>600</v>
      </c>
    </row>
    <row r="2" spans="1:11" ht="17.149999999999999" customHeight="1" x14ac:dyDescent="0.25">
      <c r="C2" s="233" t="s">
        <v>599</v>
      </c>
    </row>
    <row r="3" spans="1:11" ht="16.149999999999999" customHeight="1" x14ac:dyDescent="0.25">
      <c r="C3" s="93" t="s">
        <v>598</v>
      </c>
    </row>
    <row r="4" spans="1:11" s="235" customFormat="1" ht="15.65" x14ac:dyDescent="0.25">
      <c r="A4" s="236"/>
      <c r="B4" s="230"/>
      <c r="C4" s="93" t="s">
        <v>597</v>
      </c>
    </row>
    <row r="5" spans="1:11" ht="57.1" x14ac:dyDescent="0.25">
      <c r="C5" s="234" t="s">
        <v>596</v>
      </c>
    </row>
    <row r="6" spans="1:11" x14ac:dyDescent="0.25">
      <c r="C6" s="93"/>
    </row>
    <row r="7" spans="1:11" ht="71.5" customHeight="1" x14ac:dyDescent="0.25">
      <c r="A7" s="298" t="s">
        <v>595</v>
      </c>
      <c r="B7" s="298"/>
      <c r="C7" s="298"/>
    </row>
    <row r="8" spans="1:11" ht="19.55" customHeight="1" x14ac:dyDescent="0.25">
      <c r="C8" s="233"/>
    </row>
    <row r="9" spans="1:11" ht="19.55" customHeight="1" x14ac:dyDescent="0.25">
      <c r="C9" s="233" t="s">
        <v>156</v>
      </c>
    </row>
    <row r="10" spans="1:11" ht="51.65" customHeight="1" x14ac:dyDescent="0.25">
      <c r="A10" s="298" t="s">
        <v>594</v>
      </c>
      <c r="B10" s="298"/>
      <c r="C10" s="298"/>
      <c r="H10" s="232"/>
      <c r="I10" s="232"/>
      <c r="J10" s="232"/>
      <c r="K10" s="232"/>
    </row>
    <row r="11" spans="1:11" ht="15.65" x14ac:dyDescent="0.25">
      <c r="A11" s="231"/>
      <c r="B11" s="230"/>
      <c r="C11" s="229"/>
    </row>
    <row r="12" spans="1:11" ht="77.45" customHeight="1" x14ac:dyDescent="0.25">
      <c r="A12" s="299" t="s">
        <v>593</v>
      </c>
      <c r="B12" s="299" t="s">
        <v>592</v>
      </c>
      <c r="C12" s="299" t="s">
        <v>591</v>
      </c>
    </row>
    <row r="13" spans="1:11" ht="1.2" customHeight="1" x14ac:dyDescent="0.25">
      <c r="A13" s="300"/>
      <c r="B13" s="300"/>
      <c r="C13" s="300"/>
    </row>
    <row r="14" spans="1:11" ht="1.2" customHeight="1" x14ac:dyDescent="0.25">
      <c r="A14" s="243"/>
      <c r="B14" s="242"/>
      <c r="C14" s="242"/>
    </row>
    <row r="15" spans="1:11" ht="63" customHeight="1" x14ac:dyDescent="0.25">
      <c r="A15" s="243" t="s">
        <v>643</v>
      </c>
      <c r="B15" s="228" t="s">
        <v>628</v>
      </c>
      <c r="C15" s="242">
        <v>1446.7</v>
      </c>
    </row>
    <row r="16" spans="1:11" ht="48.9" customHeight="1" x14ac:dyDescent="0.25">
      <c r="A16" s="296" t="s">
        <v>590</v>
      </c>
      <c r="B16" s="228" t="s">
        <v>601</v>
      </c>
      <c r="C16" s="237">
        <v>6189.8</v>
      </c>
    </row>
    <row r="17" spans="1:5" ht="48.25" customHeight="1" x14ac:dyDescent="0.25">
      <c r="A17" s="297"/>
      <c r="B17" s="228" t="s">
        <v>589</v>
      </c>
      <c r="C17" s="228">
        <v>4750.8</v>
      </c>
      <c r="E17" s="227"/>
    </row>
    <row r="18" spans="1:5" ht="79.5" customHeight="1" x14ac:dyDescent="0.3">
      <c r="A18" s="225" t="s">
        <v>588</v>
      </c>
      <c r="B18" s="224"/>
      <c r="C18" s="223">
        <f>C19</f>
        <v>23088</v>
      </c>
    </row>
    <row r="19" spans="1:5" ht="28.55" customHeight="1" x14ac:dyDescent="0.3">
      <c r="A19" s="222" t="s">
        <v>585</v>
      </c>
      <c r="B19" s="221" t="s">
        <v>587</v>
      </c>
      <c r="C19" s="226">
        <v>23088</v>
      </c>
    </row>
    <row r="20" spans="1:5" ht="121.6" customHeight="1" x14ac:dyDescent="0.3">
      <c r="A20" s="225" t="s">
        <v>586</v>
      </c>
      <c r="B20" s="224"/>
      <c r="C20" s="223">
        <v>233.3</v>
      </c>
    </row>
    <row r="21" spans="1:5" ht="21.75" customHeight="1" x14ac:dyDescent="0.3">
      <c r="A21" s="222" t="s">
        <v>585</v>
      </c>
      <c r="B21" s="221" t="s">
        <v>584</v>
      </c>
      <c r="C21" s="220">
        <v>233.3</v>
      </c>
    </row>
  </sheetData>
  <mergeCells count="6">
    <mergeCell ref="A16:A17"/>
    <mergeCell ref="A7:C7"/>
    <mergeCell ref="A10:C10"/>
    <mergeCell ref="A12:A13"/>
    <mergeCell ref="B12:B13"/>
    <mergeCell ref="C12:C13"/>
  </mergeCells>
  <printOptions horizontalCentered="1"/>
  <pageMargins left="0.98425196850393704" right="0.39370078740157483" top="0.78740157480314965" bottom="0.78740157480314965" header="0.27559055118110237" footer="0.31496062992125984"/>
  <pageSetup paperSize="9" scale="76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1"/>
  <sheetViews>
    <sheetView topLeftCell="A8" zoomScaleSheetLayoutView="100" workbookViewId="0">
      <selection activeCell="B23" sqref="B23:C23"/>
    </sheetView>
  </sheetViews>
  <sheetFormatPr defaultColWidth="9.125" defaultRowHeight="13.6" x14ac:dyDescent="0.25"/>
  <cols>
    <col min="1" max="1" width="55.375" style="194" customWidth="1"/>
    <col min="2" max="2" width="4.125" style="194" customWidth="1"/>
    <col min="3" max="3" width="28.875" style="194" customWidth="1"/>
    <col min="4" max="16384" width="9.125" style="194"/>
  </cols>
  <sheetData>
    <row r="1" spans="1:8" ht="18.7" customHeight="1" x14ac:dyDescent="0.25">
      <c r="B1" s="204"/>
      <c r="C1" s="281" t="s">
        <v>574</v>
      </c>
    </row>
    <row r="2" spans="1:8" ht="18.7" customHeight="1" x14ac:dyDescent="0.25">
      <c r="B2" s="204"/>
      <c r="C2" s="281"/>
    </row>
    <row r="3" spans="1:8" ht="45" customHeight="1" x14ac:dyDescent="0.25">
      <c r="B3" s="204"/>
      <c r="C3" s="281"/>
    </row>
    <row r="4" spans="1:8" ht="55.55" customHeight="1" x14ac:dyDescent="0.25">
      <c r="A4" s="282" t="s">
        <v>507</v>
      </c>
      <c r="B4" s="282"/>
      <c r="C4" s="282"/>
    </row>
    <row r="6" spans="1:8" x14ac:dyDescent="0.25">
      <c r="C6" s="206" t="s">
        <v>573</v>
      </c>
    </row>
    <row r="7" spans="1:8" x14ac:dyDescent="0.25">
      <c r="B7" s="283"/>
      <c r="C7" s="283"/>
    </row>
    <row r="8" spans="1:8" ht="66.25" customHeight="1" x14ac:dyDescent="0.25">
      <c r="A8" s="284" t="s">
        <v>572</v>
      </c>
      <c r="B8" s="284"/>
      <c r="C8" s="284"/>
    </row>
    <row r="9" spans="1:8" ht="15.65" x14ac:dyDescent="0.25">
      <c r="A9" s="205"/>
    </row>
    <row r="10" spans="1:8" ht="15.8" customHeight="1" x14ac:dyDescent="0.25">
      <c r="A10" s="203"/>
      <c r="C10" s="206" t="s">
        <v>506</v>
      </c>
    </row>
    <row r="11" spans="1:8" ht="15.65" x14ac:dyDescent="0.25">
      <c r="A11" s="202" t="s">
        <v>505</v>
      </c>
      <c r="B11" s="285" t="s">
        <v>504</v>
      </c>
      <c r="C11" s="285"/>
      <c r="G11" s="211"/>
      <c r="H11" s="211"/>
    </row>
    <row r="12" spans="1:8" ht="15.65" x14ac:dyDescent="0.25">
      <c r="A12" s="200" t="s">
        <v>570</v>
      </c>
      <c r="B12" s="278">
        <v>17493.2</v>
      </c>
      <c r="C12" s="278"/>
      <c r="G12" s="210"/>
      <c r="H12" s="210"/>
    </row>
    <row r="13" spans="1:8" s="201" customFormat="1" ht="15.65" x14ac:dyDescent="0.25">
      <c r="A13" s="200" t="s">
        <v>569</v>
      </c>
      <c r="B13" s="278">
        <v>3559.2</v>
      </c>
      <c r="C13" s="278"/>
      <c r="G13" s="210"/>
      <c r="H13" s="210"/>
    </row>
    <row r="14" spans="1:8" ht="15.65" x14ac:dyDescent="0.25">
      <c r="A14" s="200" t="s">
        <v>568</v>
      </c>
      <c r="B14" s="278">
        <v>4259.6000000000004</v>
      </c>
      <c r="C14" s="278"/>
      <c r="G14" s="210"/>
      <c r="H14" s="210"/>
    </row>
    <row r="15" spans="1:8" ht="15.65" x14ac:dyDescent="0.25">
      <c r="A15" s="200" t="s">
        <v>567</v>
      </c>
      <c r="B15" s="278">
        <v>3343</v>
      </c>
      <c r="C15" s="278"/>
      <c r="G15" s="210"/>
      <c r="H15" s="210"/>
    </row>
    <row r="16" spans="1:8" ht="15.65" x14ac:dyDescent="0.25">
      <c r="A16" s="200" t="s">
        <v>566</v>
      </c>
      <c r="B16" s="278">
        <v>2980.5</v>
      </c>
      <c r="C16" s="278"/>
      <c r="G16" s="210"/>
      <c r="H16" s="210"/>
    </row>
    <row r="17" spans="1:8" ht="15.65" x14ac:dyDescent="0.25">
      <c r="A17" s="200" t="s">
        <v>565</v>
      </c>
      <c r="B17" s="278">
        <v>3210.1</v>
      </c>
      <c r="C17" s="278"/>
      <c r="G17" s="210"/>
      <c r="H17" s="210"/>
    </row>
    <row r="18" spans="1:8" ht="15.65" x14ac:dyDescent="0.25">
      <c r="A18" s="198" t="s">
        <v>564</v>
      </c>
      <c r="B18" s="278">
        <v>2317.4</v>
      </c>
      <c r="C18" s="278"/>
      <c r="G18" s="210"/>
      <c r="H18" s="210"/>
    </row>
    <row r="19" spans="1:8" ht="15.65" x14ac:dyDescent="0.25">
      <c r="A19" s="199" t="s">
        <v>563</v>
      </c>
      <c r="B19" s="278">
        <v>5318.4</v>
      </c>
      <c r="C19" s="278"/>
      <c r="G19" s="210"/>
      <c r="H19" s="210"/>
    </row>
    <row r="20" spans="1:8" ht="15.65" x14ac:dyDescent="0.25">
      <c r="A20" s="198" t="s">
        <v>562</v>
      </c>
      <c r="B20" s="278">
        <v>2674.7</v>
      </c>
      <c r="C20" s="278"/>
      <c r="G20" s="210"/>
      <c r="H20" s="210"/>
    </row>
    <row r="21" spans="1:8" ht="15.65" x14ac:dyDescent="0.25">
      <c r="A21" s="198" t="s">
        <v>561</v>
      </c>
      <c r="B21" s="279">
        <v>5152.1000000000004</v>
      </c>
      <c r="C21" s="279"/>
      <c r="G21" s="210"/>
      <c r="H21" s="210"/>
    </row>
    <row r="22" spans="1:8" ht="15.65" x14ac:dyDescent="0.25">
      <c r="A22" s="198" t="s">
        <v>560</v>
      </c>
      <c r="B22" s="280">
        <v>3360.6</v>
      </c>
      <c r="C22" s="280"/>
      <c r="G22" s="209"/>
      <c r="H22" s="209"/>
    </row>
    <row r="23" spans="1:8" ht="15.65" x14ac:dyDescent="0.25">
      <c r="A23" s="198" t="s">
        <v>559</v>
      </c>
      <c r="B23" s="280">
        <v>1738.7</v>
      </c>
      <c r="C23" s="280"/>
    </row>
    <row r="24" spans="1:8" ht="15.65" x14ac:dyDescent="0.25">
      <c r="A24" s="198" t="s">
        <v>558</v>
      </c>
      <c r="B24" s="280">
        <v>1961.1</v>
      </c>
      <c r="C24" s="280"/>
    </row>
    <row r="25" spans="1:8" ht="15.65" x14ac:dyDescent="0.25">
      <c r="A25" s="198" t="s">
        <v>503</v>
      </c>
      <c r="B25" s="280">
        <v>2078.4</v>
      </c>
      <c r="C25" s="280"/>
    </row>
    <row r="26" spans="1:8" ht="15.65" x14ac:dyDescent="0.25">
      <c r="A26" s="198" t="s">
        <v>557</v>
      </c>
      <c r="B26" s="280">
        <v>2247.1999999999998</v>
      </c>
      <c r="C26" s="280"/>
    </row>
    <row r="27" spans="1:8" ht="15.65" x14ac:dyDescent="0.25">
      <c r="A27" s="197" t="s">
        <v>502</v>
      </c>
      <c r="B27" s="279">
        <f>SUM(B12:C26)</f>
        <v>61694.19999999999</v>
      </c>
      <c r="C27" s="280"/>
    </row>
    <row r="28" spans="1:8" ht="15.65" x14ac:dyDescent="0.25">
      <c r="A28" s="196"/>
    </row>
    <row r="29" spans="1:8" ht="15.65" x14ac:dyDescent="0.25">
      <c r="A29" s="196"/>
    </row>
    <row r="30" spans="1:8" ht="15.65" x14ac:dyDescent="0.25">
      <c r="A30" s="196"/>
    </row>
    <row r="31" spans="1:8" ht="15.65" x14ac:dyDescent="0.25">
      <c r="A31" s="196"/>
    </row>
    <row r="32" spans="1:8" ht="15.65" x14ac:dyDescent="0.25">
      <c r="A32" s="196"/>
    </row>
    <row r="33" spans="1:1" ht="15.65" x14ac:dyDescent="0.25">
      <c r="A33" s="196"/>
    </row>
    <row r="34" spans="1:1" ht="15.65" x14ac:dyDescent="0.25">
      <c r="A34" s="196"/>
    </row>
    <row r="35" spans="1:1" ht="15.65" x14ac:dyDescent="0.25">
      <c r="A35" s="196"/>
    </row>
    <row r="36" spans="1:1" ht="15.65" x14ac:dyDescent="0.25">
      <c r="A36" s="196"/>
    </row>
    <row r="37" spans="1:1" ht="15.65" x14ac:dyDescent="0.25">
      <c r="A37" s="196"/>
    </row>
    <row r="38" spans="1:1" ht="15.65" x14ac:dyDescent="0.25">
      <c r="A38" s="196"/>
    </row>
    <row r="39" spans="1:1" ht="15.65" x14ac:dyDescent="0.25">
      <c r="A39" s="196"/>
    </row>
    <row r="40" spans="1:1" ht="15.65" x14ac:dyDescent="0.25">
      <c r="A40" s="196"/>
    </row>
    <row r="41" spans="1:1" ht="15.65" x14ac:dyDescent="0.25">
      <c r="A41" s="196"/>
    </row>
    <row r="42" spans="1:1" ht="15.65" x14ac:dyDescent="0.25">
      <c r="A42" s="196"/>
    </row>
    <row r="43" spans="1:1" ht="15.65" x14ac:dyDescent="0.25">
      <c r="A43" s="196"/>
    </row>
    <row r="44" spans="1:1" ht="15.65" x14ac:dyDescent="0.25">
      <c r="A44" s="196"/>
    </row>
    <row r="45" spans="1:1" ht="15.65" x14ac:dyDescent="0.25">
      <c r="A45" s="196"/>
    </row>
    <row r="46" spans="1:1" ht="15.65" x14ac:dyDescent="0.25">
      <c r="A46" s="196"/>
    </row>
    <row r="47" spans="1:1" ht="15.65" x14ac:dyDescent="0.25">
      <c r="A47" s="196"/>
    </row>
    <row r="48" spans="1:1" ht="15.65" x14ac:dyDescent="0.25">
      <c r="A48" s="196"/>
    </row>
    <row r="49" spans="1:1" ht="15.65" x14ac:dyDescent="0.25">
      <c r="A49" s="196"/>
    </row>
    <row r="50" spans="1:1" ht="15.65" x14ac:dyDescent="0.25">
      <c r="A50" s="196"/>
    </row>
    <row r="51" spans="1:1" ht="15.65" x14ac:dyDescent="0.25">
      <c r="A51" s="196"/>
    </row>
    <row r="52" spans="1:1" ht="15.65" x14ac:dyDescent="0.25">
      <c r="A52" s="196"/>
    </row>
    <row r="53" spans="1:1" ht="15.65" x14ac:dyDescent="0.25">
      <c r="A53" s="196"/>
    </row>
    <row r="54" spans="1:1" ht="15.65" x14ac:dyDescent="0.25">
      <c r="A54" s="196"/>
    </row>
    <row r="55" spans="1:1" ht="15.65" x14ac:dyDescent="0.25">
      <c r="A55" s="196"/>
    </row>
    <row r="56" spans="1:1" ht="15.65" x14ac:dyDescent="0.25">
      <c r="A56" s="196"/>
    </row>
    <row r="57" spans="1:1" ht="15.65" x14ac:dyDescent="0.25">
      <c r="A57" s="196"/>
    </row>
    <row r="58" spans="1:1" ht="15.65" x14ac:dyDescent="0.25">
      <c r="A58" s="196"/>
    </row>
    <row r="59" spans="1:1" ht="15.65" x14ac:dyDescent="0.25">
      <c r="A59" s="196"/>
    </row>
    <row r="60" spans="1:1" ht="15.65" x14ac:dyDescent="0.25">
      <c r="A60" s="196"/>
    </row>
    <row r="61" spans="1:1" ht="15.65" x14ac:dyDescent="0.25">
      <c r="A61" s="196"/>
    </row>
    <row r="62" spans="1:1" ht="15.65" x14ac:dyDescent="0.25">
      <c r="A62" s="196"/>
    </row>
    <row r="63" spans="1:1" ht="15.65" x14ac:dyDescent="0.25">
      <c r="A63" s="196"/>
    </row>
    <row r="64" spans="1:1" ht="15.65" x14ac:dyDescent="0.25">
      <c r="A64" s="196"/>
    </row>
    <row r="65" spans="1:1" ht="15.65" x14ac:dyDescent="0.25">
      <c r="A65" s="196"/>
    </row>
    <row r="66" spans="1:1" ht="15.65" x14ac:dyDescent="0.25">
      <c r="A66" s="196"/>
    </row>
    <row r="67" spans="1:1" ht="15.65" x14ac:dyDescent="0.25">
      <c r="A67" s="196"/>
    </row>
    <row r="68" spans="1:1" ht="15.65" x14ac:dyDescent="0.25">
      <c r="A68" s="196"/>
    </row>
    <row r="69" spans="1:1" ht="15.65" x14ac:dyDescent="0.25">
      <c r="A69" s="196"/>
    </row>
    <row r="70" spans="1:1" ht="15.65" x14ac:dyDescent="0.25">
      <c r="A70" s="196"/>
    </row>
    <row r="71" spans="1:1" ht="15.65" x14ac:dyDescent="0.25">
      <c r="A71" s="196"/>
    </row>
    <row r="72" spans="1:1" ht="15.65" x14ac:dyDescent="0.25">
      <c r="A72" s="196"/>
    </row>
    <row r="73" spans="1:1" ht="15.65" x14ac:dyDescent="0.25">
      <c r="A73" s="196"/>
    </row>
    <row r="74" spans="1:1" ht="15.65" x14ac:dyDescent="0.25">
      <c r="A74" s="196"/>
    </row>
    <row r="75" spans="1:1" ht="15.65" x14ac:dyDescent="0.25">
      <c r="A75" s="196"/>
    </row>
    <row r="76" spans="1:1" ht="15.65" x14ac:dyDescent="0.25">
      <c r="A76" s="196"/>
    </row>
    <row r="77" spans="1:1" ht="15.65" x14ac:dyDescent="0.25">
      <c r="A77" s="196"/>
    </row>
    <row r="78" spans="1:1" ht="15.65" x14ac:dyDescent="0.25">
      <c r="A78" s="196"/>
    </row>
    <row r="79" spans="1:1" ht="15.65" x14ac:dyDescent="0.25">
      <c r="A79" s="196"/>
    </row>
    <row r="80" spans="1:1" ht="15.65" x14ac:dyDescent="0.25">
      <c r="A80" s="196"/>
    </row>
    <row r="81" spans="1:1" ht="15.65" x14ac:dyDescent="0.25">
      <c r="A81" s="196"/>
    </row>
    <row r="82" spans="1:1" ht="15.65" x14ac:dyDescent="0.25">
      <c r="A82" s="196"/>
    </row>
    <row r="83" spans="1:1" ht="15.65" x14ac:dyDescent="0.25">
      <c r="A83" s="196"/>
    </row>
    <row r="84" spans="1:1" ht="15.65" x14ac:dyDescent="0.25">
      <c r="A84" s="196"/>
    </row>
    <row r="85" spans="1:1" ht="15.65" x14ac:dyDescent="0.25">
      <c r="A85" s="196"/>
    </row>
    <row r="86" spans="1:1" ht="15.65" x14ac:dyDescent="0.25">
      <c r="A86" s="196"/>
    </row>
    <row r="87" spans="1:1" ht="15.65" x14ac:dyDescent="0.25">
      <c r="A87" s="196"/>
    </row>
    <row r="88" spans="1:1" ht="15.65" x14ac:dyDescent="0.25">
      <c r="A88" s="196"/>
    </row>
    <row r="89" spans="1:1" ht="15.65" x14ac:dyDescent="0.25">
      <c r="A89" s="196"/>
    </row>
    <row r="90" spans="1:1" ht="15.65" x14ac:dyDescent="0.25">
      <c r="A90" s="196"/>
    </row>
    <row r="91" spans="1:1" ht="15.65" x14ac:dyDescent="0.25">
      <c r="A91" s="196"/>
    </row>
    <row r="92" spans="1:1" ht="15.65" x14ac:dyDescent="0.25">
      <c r="A92" s="196"/>
    </row>
    <row r="93" spans="1:1" ht="15.65" x14ac:dyDescent="0.25">
      <c r="A93" s="196"/>
    </row>
    <row r="94" spans="1:1" ht="15.65" x14ac:dyDescent="0.25">
      <c r="A94" s="196"/>
    </row>
    <row r="95" spans="1:1" ht="15.65" x14ac:dyDescent="0.25">
      <c r="A95" s="196"/>
    </row>
    <row r="96" spans="1:1" ht="15.65" x14ac:dyDescent="0.25">
      <c r="A96" s="196"/>
    </row>
    <row r="97" spans="1:1" ht="15.65" x14ac:dyDescent="0.25">
      <c r="A97" s="196"/>
    </row>
    <row r="98" spans="1:1" ht="15.65" x14ac:dyDescent="0.25">
      <c r="A98" s="196"/>
    </row>
    <row r="99" spans="1:1" ht="15.65" x14ac:dyDescent="0.25">
      <c r="A99" s="196"/>
    </row>
    <row r="100" spans="1:1" ht="15.65" x14ac:dyDescent="0.25">
      <c r="A100" s="196"/>
    </row>
    <row r="101" spans="1:1" ht="15.65" x14ac:dyDescent="0.25">
      <c r="A101" s="196"/>
    </row>
    <row r="102" spans="1:1" ht="15.65" x14ac:dyDescent="0.25">
      <c r="A102" s="196"/>
    </row>
    <row r="103" spans="1:1" ht="15.65" x14ac:dyDescent="0.25">
      <c r="A103" s="196"/>
    </row>
    <row r="104" spans="1:1" ht="15.65" x14ac:dyDescent="0.25">
      <c r="A104" s="196"/>
    </row>
    <row r="105" spans="1:1" ht="15.65" x14ac:dyDescent="0.25">
      <c r="A105" s="196"/>
    </row>
    <row r="106" spans="1:1" ht="15.65" x14ac:dyDescent="0.25">
      <c r="A106" s="196"/>
    </row>
    <row r="107" spans="1:1" ht="15.65" x14ac:dyDescent="0.25">
      <c r="A107" s="196"/>
    </row>
    <row r="108" spans="1:1" ht="15.65" x14ac:dyDescent="0.25">
      <c r="A108" s="196"/>
    </row>
    <row r="109" spans="1:1" ht="15.65" x14ac:dyDescent="0.25">
      <c r="A109" s="196"/>
    </row>
    <row r="110" spans="1:1" ht="15.65" x14ac:dyDescent="0.25">
      <c r="A110" s="196"/>
    </row>
    <row r="111" spans="1:1" ht="15.65" x14ac:dyDescent="0.25">
      <c r="A111" s="196"/>
    </row>
    <row r="112" spans="1:1" ht="15.65" x14ac:dyDescent="0.25">
      <c r="A112" s="196"/>
    </row>
    <row r="113" spans="1:1" ht="15.65" x14ac:dyDescent="0.25">
      <c r="A113" s="196"/>
    </row>
    <row r="114" spans="1:1" ht="15.65" x14ac:dyDescent="0.25">
      <c r="A114" s="196"/>
    </row>
    <row r="115" spans="1:1" ht="15.65" x14ac:dyDescent="0.25">
      <c r="A115" s="196"/>
    </row>
    <row r="116" spans="1:1" ht="15.65" x14ac:dyDescent="0.25">
      <c r="A116" s="196"/>
    </row>
    <row r="117" spans="1:1" ht="15.65" x14ac:dyDescent="0.25">
      <c r="A117" s="196"/>
    </row>
    <row r="118" spans="1:1" ht="15.65" x14ac:dyDescent="0.25">
      <c r="A118" s="196"/>
    </row>
    <row r="119" spans="1:1" ht="15.65" x14ac:dyDescent="0.25">
      <c r="A119" s="196"/>
    </row>
    <row r="120" spans="1:1" ht="15.65" x14ac:dyDescent="0.25">
      <c r="A120" s="196"/>
    </row>
    <row r="121" spans="1:1" ht="15.65" x14ac:dyDescent="0.25">
      <c r="A121" s="196"/>
    </row>
    <row r="122" spans="1:1" ht="15.65" x14ac:dyDescent="0.25">
      <c r="A122" s="196"/>
    </row>
    <row r="123" spans="1:1" ht="15.65" x14ac:dyDescent="0.25">
      <c r="A123" s="196"/>
    </row>
    <row r="124" spans="1:1" ht="15.65" x14ac:dyDescent="0.25">
      <c r="A124" s="196"/>
    </row>
    <row r="125" spans="1:1" ht="15.65" x14ac:dyDescent="0.25">
      <c r="A125" s="196"/>
    </row>
    <row r="126" spans="1:1" ht="15.65" x14ac:dyDescent="0.25">
      <c r="A126" s="196"/>
    </row>
    <row r="127" spans="1:1" ht="15.65" x14ac:dyDescent="0.25">
      <c r="A127" s="196"/>
    </row>
    <row r="128" spans="1:1" ht="15.65" x14ac:dyDescent="0.25">
      <c r="A128" s="196"/>
    </row>
    <row r="129" spans="1:1" ht="15.65" x14ac:dyDescent="0.25">
      <c r="A129" s="196"/>
    </row>
    <row r="130" spans="1:1" ht="15.65" x14ac:dyDescent="0.25">
      <c r="A130" s="196"/>
    </row>
    <row r="131" spans="1:1" ht="15.65" x14ac:dyDescent="0.25">
      <c r="A131" s="196"/>
    </row>
    <row r="132" spans="1:1" ht="15.65" x14ac:dyDescent="0.25">
      <c r="A132" s="196"/>
    </row>
    <row r="133" spans="1:1" ht="15.65" x14ac:dyDescent="0.25">
      <c r="A133" s="196"/>
    </row>
    <row r="134" spans="1:1" ht="15.65" x14ac:dyDescent="0.25">
      <c r="A134" s="196"/>
    </row>
    <row r="135" spans="1:1" ht="15.65" x14ac:dyDescent="0.25">
      <c r="A135" s="196"/>
    </row>
    <row r="136" spans="1:1" ht="15.65" x14ac:dyDescent="0.25">
      <c r="A136" s="196"/>
    </row>
    <row r="137" spans="1:1" ht="15.65" x14ac:dyDescent="0.25">
      <c r="A137" s="196"/>
    </row>
    <row r="138" spans="1:1" ht="15.65" x14ac:dyDescent="0.25">
      <c r="A138" s="196"/>
    </row>
    <row r="139" spans="1:1" ht="15.65" x14ac:dyDescent="0.25">
      <c r="A139" s="196"/>
    </row>
    <row r="140" spans="1:1" ht="15.65" x14ac:dyDescent="0.25">
      <c r="A140" s="196"/>
    </row>
    <row r="141" spans="1:1" ht="15.65" x14ac:dyDescent="0.25">
      <c r="A141" s="196"/>
    </row>
    <row r="142" spans="1:1" ht="15.65" x14ac:dyDescent="0.25">
      <c r="A142" s="196"/>
    </row>
    <row r="143" spans="1:1" ht="15.65" x14ac:dyDescent="0.25">
      <c r="A143" s="196"/>
    </row>
    <row r="144" spans="1:1" ht="15.65" x14ac:dyDescent="0.25">
      <c r="A144" s="196"/>
    </row>
    <row r="145" spans="1:1" ht="15.65" x14ac:dyDescent="0.25">
      <c r="A145" s="196"/>
    </row>
    <row r="146" spans="1:1" ht="15.65" x14ac:dyDescent="0.25">
      <c r="A146" s="196"/>
    </row>
    <row r="147" spans="1:1" ht="15.65" x14ac:dyDescent="0.25">
      <c r="A147" s="196"/>
    </row>
    <row r="148" spans="1:1" ht="15.65" x14ac:dyDescent="0.25">
      <c r="A148" s="196"/>
    </row>
    <row r="149" spans="1:1" ht="15.65" x14ac:dyDescent="0.25">
      <c r="A149" s="196"/>
    </row>
    <row r="150" spans="1:1" ht="15.65" x14ac:dyDescent="0.25">
      <c r="A150" s="196"/>
    </row>
    <row r="151" spans="1:1" ht="15.65" x14ac:dyDescent="0.25">
      <c r="A151" s="196"/>
    </row>
    <row r="152" spans="1:1" ht="15.65" x14ac:dyDescent="0.25">
      <c r="A152" s="196"/>
    </row>
    <row r="153" spans="1:1" ht="15.65" x14ac:dyDescent="0.25">
      <c r="A153" s="196"/>
    </row>
    <row r="154" spans="1:1" ht="15.65" x14ac:dyDescent="0.25">
      <c r="A154" s="196"/>
    </row>
    <row r="155" spans="1:1" ht="15.65" x14ac:dyDescent="0.25">
      <c r="A155" s="196"/>
    </row>
    <row r="156" spans="1:1" ht="15.65" x14ac:dyDescent="0.25">
      <c r="A156" s="196"/>
    </row>
    <row r="157" spans="1:1" ht="15.65" x14ac:dyDescent="0.25">
      <c r="A157" s="196"/>
    </row>
    <row r="158" spans="1:1" ht="15.65" x14ac:dyDescent="0.25">
      <c r="A158" s="196"/>
    </row>
    <row r="159" spans="1:1" ht="15.65" x14ac:dyDescent="0.25">
      <c r="A159" s="196"/>
    </row>
    <row r="160" spans="1:1" ht="15.65" x14ac:dyDescent="0.25">
      <c r="A160" s="196"/>
    </row>
    <row r="161" spans="1:1" ht="15.65" x14ac:dyDescent="0.25">
      <c r="A161" s="196"/>
    </row>
    <row r="162" spans="1:1" ht="15.65" x14ac:dyDescent="0.25">
      <c r="A162" s="196"/>
    </row>
    <row r="163" spans="1:1" ht="15.65" x14ac:dyDescent="0.25">
      <c r="A163" s="196"/>
    </row>
    <row r="164" spans="1:1" ht="15.65" x14ac:dyDescent="0.25">
      <c r="A164" s="196"/>
    </row>
    <row r="165" spans="1:1" ht="15.65" x14ac:dyDescent="0.25">
      <c r="A165" s="196"/>
    </row>
    <row r="166" spans="1:1" ht="15.65" x14ac:dyDescent="0.25">
      <c r="A166" s="196"/>
    </row>
    <row r="167" spans="1:1" ht="15.65" x14ac:dyDescent="0.25">
      <c r="A167" s="196"/>
    </row>
    <row r="168" spans="1:1" ht="15.65" x14ac:dyDescent="0.25">
      <c r="A168" s="196"/>
    </row>
    <row r="169" spans="1:1" ht="15.65" x14ac:dyDescent="0.25">
      <c r="A169" s="196"/>
    </row>
    <row r="170" spans="1:1" ht="15.65" x14ac:dyDescent="0.25">
      <c r="A170" s="196"/>
    </row>
    <row r="171" spans="1:1" ht="15.65" x14ac:dyDescent="0.25">
      <c r="A171" s="196"/>
    </row>
    <row r="172" spans="1:1" ht="15.65" x14ac:dyDescent="0.25">
      <c r="A172" s="196"/>
    </row>
    <row r="173" spans="1:1" ht="15.65" x14ac:dyDescent="0.25">
      <c r="A173" s="196"/>
    </row>
    <row r="174" spans="1:1" ht="15.65" x14ac:dyDescent="0.25">
      <c r="A174" s="196"/>
    </row>
    <row r="175" spans="1:1" ht="15.65" x14ac:dyDescent="0.25">
      <c r="A175" s="196"/>
    </row>
    <row r="176" spans="1:1" ht="15.65" x14ac:dyDescent="0.25">
      <c r="A176" s="196"/>
    </row>
    <row r="177" spans="1:1" ht="15.65" x14ac:dyDescent="0.25">
      <c r="A177" s="196"/>
    </row>
    <row r="178" spans="1:1" ht="15.65" x14ac:dyDescent="0.25">
      <c r="A178" s="196"/>
    </row>
    <row r="179" spans="1:1" ht="15.65" x14ac:dyDescent="0.25">
      <c r="A179" s="196"/>
    </row>
    <row r="180" spans="1:1" ht="15.65" x14ac:dyDescent="0.25">
      <c r="A180" s="196"/>
    </row>
    <row r="181" spans="1:1" ht="15.65" x14ac:dyDescent="0.25">
      <c r="A181" s="196"/>
    </row>
    <row r="182" spans="1:1" ht="15.65" x14ac:dyDescent="0.25">
      <c r="A182" s="196"/>
    </row>
    <row r="183" spans="1:1" ht="15.65" x14ac:dyDescent="0.25">
      <c r="A183" s="196"/>
    </row>
    <row r="184" spans="1:1" ht="15.65" x14ac:dyDescent="0.25">
      <c r="A184" s="196"/>
    </row>
    <row r="185" spans="1:1" ht="15.65" x14ac:dyDescent="0.25">
      <c r="A185" s="196"/>
    </row>
    <row r="186" spans="1:1" ht="15.65" x14ac:dyDescent="0.25">
      <c r="A186" s="196"/>
    </row>
    <row r="187" spans="1:1" ht="15.65" x14ac:dyDescent="0.25">
      <c r="A187" s="196"/>
    </row>
    <row r="188" spans="1:1" ht="15.65" x14ac:dyDescent="0.25">
      <c r="A188" s="196"/>
    </row>
    <row r="189" spans="1:1" ht="15.65" x14ac:dyDescent="0.25">
      <c r="A189" s="196"/>
    </row>
    <row r="190" spans="1:1" ht="15.65" x14ac:dyDescent="0.25">
      <c r="A190" s="196"/>
    </row>
    <row r="191" spans="1:1" ht="15.65" x14ac:dyDescent="0.25">
      <c r="A191" s="196"/>
    </row>
    <row r="192" spans="1:1" ht="15.65" x14ac:dyDescent="0.25">
      <c r="A192" s="196"/>
    </row>
    <row r="193" spans="1:1" ht="15.65" x14ac:dyDescent="0.25">
      <c r="A193" s="196"/>
    </row>
    <row r="194" spans="1:1" ht="15.65" x14ac:dyDescent="0.25">
      <c r="A194" s="196"/>
    </row>
    <row r="195" spans="1:1" ht="15.65" x14ac:dyDescent="0.25">
      <c r="A195" s="196"/>
    </row>
    <row r="196" spans="1:1" ht="15.65" x14ac:dyDescent="0.25">
      <c r="A196" s="196"/>
    </row>
    <row r="197" spans="1:1" ht="15.65" x14ac:dyDescent="0.25">
      <c r="A197" s="196"/>
    </row>
    <row r="198" spans="1:1" ht="15.65" x14ac:dyDescent="0.25">
      <c r="A198" s="196"/>
    </row>
    <row r="199" spans="1:1" ht="15.65" x14ac:dyDescent="0.25">
      <c r="A199" s="196"/>
    </row>
    <row r="200" spans="1:1" ht="15.65" x14ac:dyDescent="0.25">
      <c r="A200" s="196"/>
    </row>
    <row r="201" spans="1:1" ht="15.65" x14ac:dyDescent="0.25">
      <c r="A201" s="196"/>
    </row>
    <row r="202" spans="1:1" ht="15.65" x14ac:dyDescent="0.25">
      <c r="A202" s="196"/>
    </row>
    <row r="203" spans="1:1" ht="15.65" x14ac:dyDescent="0.25">
      <c r="A203" s="196"/>
    </row>
    <row r="204" spans="1:1" ht="15.65" x14ac:dyDescent="0.25">
      <c r="A204" s="196"/>
    </row>
    <row r="205" spans="1:1" ht="15.65" x14ac:dyDescent="0.25">
      <c r="A205" s="196"/>
    </row>
    <row r="206" spans="1:1" ht="15.65" x14ac:dyDescent="0.25">
      <c r="A206" s="196"/>
    </row>
    <row r="207" spans="1:1" ht="15.65" x14ac:dyDescent="0.25">
      <c r="A207" s="196"/>
    </row>
    <row r="208" spans="1:1" ht="15.65" x14ac:dyDescent="0.25">
      <c r="A208" s="196"/>
    </row>
    <row r="209" spans="1:1" ht="15.65" x14ac:dyDescent="0.25">
      <c r="A209" s="196"/>
    </row>
    <row r="210" spans="1:1" ht="15.65" x14ac:dyDescent="0.25">
      <c r="A210" s="196"/>
    </row>
    <row r="211" spans="1:1" ht="15.65" x14ac:dyDescent="0.25">
      <c r="A211" s="196"/>
    </row>
    <row r="212" spans="1:1" ht="15.65" x14ac:dyDescent="0.25">
      <c r="A212" s="196"/>
    </row>
    <row r="213" spans="1:1" ht="15.65" x14ac:dyDescent="0.25">
      <c r="A213" s="196"/>
    </row>
    <row r="214" spans="1:1" ht="15.65" x14ac:dyDescent="0.25">
      <c r="A214" s="196"/>
    </row>
    <row r="215" spans="1:1" ht="15.65" x14ac:dyDescent="0.25">
      <c r="A215" s="196"/>
    </row>
    <row r="216" spans="1:1" ht="15.65" x14ac:dyDescent="0.25">
      <c r="A216" s="196"/>
    </row>
    <row r="217" spans="1:1" ht="15.65" x14ac:dyDescent="0.25">
      <c r="A217" s="196"/>
    </row>
    <row r="218" spans="1:1" ht="15.65" x14ac:dyDescent="0.25">
      <c r="A218" s="196"/>
    </row>
    <row r="219" spans="1:1" ht="15.65" x14ac:dyDescent="0.25">
      <c r="A219" s="196"/>
    </row>
    <row r="220" spans="1:1" ht="15.65" x14ac:dyDescent="0.25">
      <c r="A220" s="196"/>
    </row>
    <row r="221" spans="1:1" ht="15.65" x14ac:dyDescent="0.25">
      <c r="A221" s="196"/>
    </row>
    <row r="222" spans="1:1" ht="15.65" x14ac:dyDescent="0.25">
      <c r="A222" s="196"/>
    </row>
    <row r="223" spans="1:1" ht="15.65" x14ac:dyDescent="0.25">
      <c r="A223" s="196"/>
    </row>
    <row r="224" spans="1:1" ht="15.65" x14ac:dyDescent="0.25">
      <c r="A224" s="196"/>
    </row>
    <row r="225" spans="1:1" ht="15.65" x14ac:dyDescent="0.25">
      <c r="A225" s="196"/>
    </row>
    <row r="226" spans="1:1" ht="15.65" x14ac:dyDescent="0.25">
      <c r="A226" s="196"/>
    </row>
    <row r="227" spans="1:1" ht="15.65" x14ac:dyDescent="0.25">
      <c r="A227" s="196"/>
    </row>
    <row r="228" spans="1:1" ht="15.65" x14ac:dyDescent="0.25">
      <c r="A228" s="196"/>
    </row>
    <row r="229" spans="1:1" ht="15.65" x14ac:dyDescent="0.25">
      <c r="A229" s="196"/>
    </row>
    <row r="230" spans="1:1" ht="15.65" x14ac:dyDescent="0.25">
      <c r="A230" s="196"/>
    </row>
    <row r="231" spans="1:1" ht="15.65" x14ac:dyDescent="0.25">
      <c r="A231" s="196"/>
    </row>
    <row r="232" spans="1:1" ht="15.65" x14ac:dyDescent="0.25">
      <c r="A232" s="196"/>
    </row>
    <row r="233" spans="1:1" ht="15.65" x14ac:dyDescent="0.25">
      <c r="A233" s="196"/>
    </row>
    <row r="234" spans="1:1" ht="15.65" x14ac:dyDescent="0.25">
      <c r="A234" s="196"/>
    </row>
    <row r="235" spans="1:1" ht="15.65" x14ac:dyDescent="0.25">
      <c r="A235" s="196"/>
    </row>
    <row r="236" spans="1:1" ht="15.65" x14ac:dyDescent="0.25">
      <c r="A236" s="196"/>
    </row>
    <row r="237" spans="1:1" ht="15.65" x14ac:dyDescent="0.25">
      <c r="A237" s="196"/>
    </row>
    <row r="238" spans="1:1" ht="15.65" x14ac:dyDescent="0.25">
      <c r="A238" s="196"/>
    </row>
    <row r="239" spans="1:1" ht="15.65" x14ac:dyDescent="0.25">
      <c r="A239" s="196"/>
    </row>
    <row r="240" spans="1:1" ht="15.65" x14ac:dyDescent="0.25">
      <c r="A240" s="196"/>
    </row>
    <row r="241" spans="1:1" ht="15.65" x14ac:dyDescent="0.25">
      <c r="A241" s="196"/>
    </row>
    <row r="242" spans="1:1" ht="15.65" x14ac:dyDescent="0.25">
      <c r="A242" s="196"/>
    </row>
    <row r="243" spans="1:1" ht="15.65" x14ac:dyDescent="0.25">
      <c r="A243" s="196"/>
    </row>
    <row r="244" spans="1:1" ht="15.65" x14ac:dyDescent="0.25">
      <c r="A244" s="196"/>
    </row>
    <row r="245" spans="1:1" ht="15.65" x14ac:dyDescent="0.25">
      <c r="A245" s="196"/>
    </row>
    <row r="246" spans="1:1" ht="15.65" x14ac:dyDescent="0.25">
      <c r="A246" s="196"/>
    </row>
    <row r="247" spans="1:1" ht="15.65" x14ac:dyDescent="0.25">
      <c r="A247" s="196"/>
    </row>
    <row r="248" spans="1:1" ht="15.65" x14ac:dyDescent="0.25">
      <c r="A248" s="196"/>
    </row>
    <row r="249" spans="1:1" ht="15.65" x14ac:dyDescent="0.25">
      <c r="A249" s="196"/>
    </row>
    <row r="250" spans="1:1" ht="15.65" x14ac:dyDescent="0.25">
      <c r="A250" s="196"/>
    </row>
    <row r="251" spans="1:1" ht="15.65" x14ac:dyDescent="0.25">
      <c r="A251" s="196"/>
    </row>
    <row r="252" spans="1:1" ht="15.65" x14ac:dyDescent="0.25">
      <c r="A252" s="196"/>
    </row>
    <row r="253" spans="1:1" ht="15.65" x14ac:dyDescent="0.25">
      <c r="A253" s="196"/>
    </row>
    <row r="254" spans="1:1" ht="15.65" x14ac:dyDescent="0.25">
      <c r="A254" s="196"/>
    </row>
    <row r="255" spans="1:1" ht="15.65" x14ac:dyDescent="0.25">
      <c r="A255" s="196"/>
    </row>
    <row r="256" spans="1:1" ht="15.65" x14ac:dyDescent="0.25">
      <c r="A256" s="196"/>
    </row>
    <row r="257" spans="1:1" ht="15.65" x14ac:dyDescent="0.25">
      <c r="A257" s="196"/>
    </row>
    <row r="258" spans="1:1" ht="15.65" x14ac:dyDescent="0.25">
      <c r="A258" s="196"/>
    </row>
    <row r="259" spans="1:1" ht="15.65" x14ac:dyDescent="0.25">
      <c r="A259" s="196"/>
    </row>
    <row r="260" spans="1:1" ht="15.65" x14ac:dyDescent="0.25">
      <c r="A260" s="196"/>
    </row>
    <row r="261" spans="1:1" ht="15.65" x14ac:dyDescent="0.25">
      <c r="A261" s="196"/>
    </row>
    <row r="262" spans="1:1" ht="15.65" x14ac:dyDescent="0.25">
      <c r="A262" s="196"/>
    </row>
    <row r="263" spans="1:1" ht="15.65" x14ac:dyDescent="0.25">
      <c r="A263" s="196"/>
    </row>
    <row r="264" spans="1:1" ht="15.65" x14ac:dyDescent="0.25">
      <c r="A264" s="196"/>
    </row>
    <row r="265" spans="1:1" ht="15.65" x14ac:dyDescent="0.25">
      <c r="A265" s="196"/>
    </row>
    <row r="266" spans="1:1" ht="15.65" x14ac:dyDescent="0.25">
      <c r="A266" s="196"/>
    </row>
    <row r="267" spans="1:1" ht="15.65" x14ac:dyDescent="0.25">
      <c r="A267" s="196"/>
    </row>
    <row r="268" spans="1:1" ht="15.65" x14ac:dyDescent="0.25">
      <c r="A268" s="196"/>
    </row>
    <row r="269" spans="1:1" ht="15.65" x14ac:dyDescent="0.25">
      <c r="A269" s="196"/>
    </row>
    <row r="270" spans="1:1" ht="15.65" x14ac:dyDescent="0.25">
      <c r="A270" s="196"/>
    </row>
    <row r="271" spans="1:1" ht="15.65" x14ac:dyDescent="0.25">
      <c r="A271" s="196"/>
    </row>
    <row r="272" spans="1:1" ht="15.65" x14ac:dyDescent="0.25">
      <c r="A272" s="196"/>
    </row>
    <row r="273" spans="1:1" ht="15.65" x14ac:dyDescent="0.25">
      <c r="A273" s="196"/>
    </row>
    <row r="274" spans="1:1" ht="15.65" x14ac:dyDescent="0.25">
      <c r="A274" s="196"/>
    </row>
    <row r="275" spans="1:1" ht="15.65" x14ac:dyDescent="0.25">
      <c r="A275" s="196"/>
    </row>
    <row r="276" spans="1:1" ht="15.65" x14ac:dyDescent="0.25">
      <c r="A276" s="196"/>
    </row>
    <row r="277" spans="1:1" ht="15.65" x14ac:dyDescent="0.25">
      <c r="A277" s="196"/>
    </row>
    <row r="278" spans="1:1" ht="15.65" x14ac:dyDescent="0.25">
      <c r="A278" s="196"/>
    </row>
    <row r="279" spans="1:1" ht="15.65" x14ac:dyDescent="0.25">
      <c r="A279" s="196"/>
    </row>
    <row r="280" spans="1:1" ht="15.65" x14ac:dyDescent="0.25">
      <c r="A280" s="196"/>
    </row>
    <row r="281" spans="1:1" ht="15.65" x14ac:dyDescent="0.25">
      <c r="A281" s="196"/>
    </row>
    <row r="282" spans="1:1" ht="15.65" x14ac:dyDescent="0.25">
      <c r="A282" s="196"/>
    </row>
    <row r="283" spans="1:1" ht="15.65" x14ac:dyDescent="0.25">
      <c r="A283" s="196"/>
    </row>
    <row r="284" spans="1:1" ht="15.65" x14ac:dyDescent="0.25">
      <c r="A284" s="196"/>
    </row>
    <row r="285" spans="1:1" ht="15.65" x14ac:dyDescent="0.25">
      <c r="A285" s="196"/>
    </row>
    <row r="286" spans="1:1" ht="15.65" x14ac:dyDescent="0.25">
      <c r="A286" s="196"/>
    </row>
    <row r="287" spans="1:1" ht="15.65" x14ac:dyDescent="0.25">
      <c r="A287" s="196"/>
    </row>
    <row r="288" spans="1:1" ht="15.65" x14ac:dyDescent="0.25">
      <c r="A288" s="196"/>
    </row>
    <row r="289" spans="1:1" ht="15.65" x14ac:dyDescent="0.25">
      <c r="A289" s="196"/>
    </row>
    <row r="290" spans="1:1" ht="15.65" x14ac:dyDescent="0.25">
      <c r="A290" s="196"/>
    </row>
    <row r="291" spans="1:1" ht="15.65" x14ac:dyDescent="0.25">
      <c r="A291" s="196"/>
    </row>
    <row r="292" spans="1:1" ht="15.65" x14ac:dyDescent="0.25">
      <c r="A292" s="196"/>
    </row>
    <row r="293" spans="1:1" ht="15.65" x14ac:dyDescent="0.25">
      <c r="A293" s="196"/>
    </row>
    <row r="294" spans="1:1" ht="15.65" x14ac:dyDescent="0.25">
      <c r="A294" s="196"/>
    </row>
    <row r="295" spans="1:1" ht="15.65" x14ac:dyDescent="0.25">
      <c r="A295" s="196"/>
    </row>
    <row r="296" spans="1:1" ht="15.65" x14ac:dyDescent="0.25">
      <c r="A296" s="196"/>
    </row>
    <row r="297" spans="1:1" ht="15.65" x14ac:dyDescent="0.25">
      <c r="A297" s="196"/>
    </row>
    <row r="298" spans="1:1" ht="15.65" x14ac:dyDescent="0.25">
      <c r="A298" s="196"/>
    </row>
    <row r="299" spans="1:1" ht="15.65" x14ac:dyDescent="0.25">
      <c r="A299" s="196"/>
    </row>
    <row r="300" spans="1:1" ht="15.65" x14ac:dyDescent="0.25">
      <c r="A300" s="196"/>
    </row>
    <row r="301" spans="1:1" ht="15.65" x14ac:dyDescent="0.25">
      <c r="A301" s="196"/>
    </row>
    <row r="302" spans="1:1" ht="15.65" x14ac:dyDescent="0.25">
      <c r="A302" s="196"/>
    </row>
    <row r="303" spans="1:1" ht="15.65" x14ac:dyDescent="0.25">
      <c r="A303" s="196"/>
    </row>
    <row r="304" spans="1:1" ht="15.65" x14ac:dyDescent="0.25">
      <c r="A304" s="196"/>
    </row>
    <row r="305" spans="1:1" ht="15.65" x14ac:dyDescent="0.25">
      <c r="A305" s="196"/>
    </row>
    <row r="306" spans="1:1" ht="15.65" x14ac:dyDescent="0.25">
      <c r="A306" s="196"/>
    </row>
    <row r="307" spans="1:1" ht="15.65" x14ac:dyDescent="0.25">
      <c r="A307" s="196"/>
    </row>
    <row r="308" spans="1:1" ht="15.65" x14ac:dyDescent="0.25">
      <c r="A308" s="196"/>
    </row>
    <row r="309" spans="1:1" ht="15.65" x14ac:dyDescent="0.25">
      <c r="A309" s="196"/>
    </row>
    <row r="310" spans="1:1" ht="15.65" x14ac:dyDescent="0.25">
      <c r="A310" s="196"/>
    </row>
    <row r="311" spans="1:1" ht="15.65" x14ac:dyDescent="0.25">
      <c r="A311" s="196"/>
    </row>
    <row r="312" spans="1:1" ht="15.65" x14ac:dyDescent="0.25">
      <c r="A312" s="196"/>
    </row>
    <row r="313" spans="1:1" ht="15.65" x14ac:dyDescent="0.25">
      <c r="A313" s="196"/>
    </row>
    <row r="314" spans="1:1" ht="15.65" x14ac:dyDescent="0.25">
      <c r="A314" s="196"/>
    </row>
    <row r="315" spans="1:1" ht="15.65" x14ac:dyDescent="0.25">
      <c r="A315" s="196"/>
    </row>
    <row r="316" spans="1:1" ht="15.65" x14ac:dyDescent="0.25">
      <c r="A316" s="196"/>
    </row>
    <row r="317" spans="1:1" ht="15.65" x14ac:dyDescent="0.25">
      <c r="A317" s="196"/>
    </row>
    <row r="318" spans="1:1" ht="15.65" x14ac:dyDescent="0.25">
      <c r="A318" s="196"/>
    </row>
    <row r="319" spans="1:1" ht="15.65" x14ac:dyDescent="0.25">
      <c r="A319" s="196"/>
    </row>
    <row r="320" spans="1:1" ht="15.65" x14ac:dyDescent="0.25">
      <c r="A320" s="196"/>
    </row>
    <row r="321" spans="1:1" ht="15.65" x14ac:dyDescent="0.25">
      <c r="A321" s="196"/>
    </row>
    <row r="322" spans="1:1" ht="15.65" x14ac:dyDescent="0.25">
      <c r="A322" s="196"/>
    </row>
    <row r="323" spans="1:1" ht="15.65" x14ac:dyDescent="0.25">
      <c r="A323" s="196"/>
    </row>
    <row r="324" spans="1:1" ht="15.65" x14ac:dyDescent="0.25">
      <c r="A324" s="196"/>
    </row>
    <row r="325" spans="1:1" ht="15.65" x14ac:dyDescent="0.25">
      <c r="A325" s="196"/>
    </row>
    <row r="326" spans="1:1" ht="15.65" x14ac:dyDescent="0.25">
      <c r="A326" s="196"/>
    </row>
    <row r="327" spans="1:1" ht="15.65" x14ac:dyDescent="0.25">
      <c r="A327" s="196"/>
    </row>
    <row r="328" spans="1:1" ht="15.65" x14ac:dyDescent="0.25">
      <c r="A328" s="196"/>
    </row>
    <row r="329" spans="1:1" ht="15.65" x14ac:dyDescent="0.25">
      <c r="A329" s="196"/>
    </row>
    <row r="330" spans="1:1" ht="15.65" x14ac:dyDescent="0.25">
      <c r="A330" s="196"/>
    </row>
    <row r="331" spans="1:1" ht="15.65" x14ac:dyDescent="0.25">
      <c r="A331" s="196"/>
    </row>
    <row r="332" spans="1:1" ht="15.65" x14ac:dyDescent="0.25">
      <c r="A332" s="196"/>
    </row>
    <row r="333" spans="1:1" ht="15.65" x14ac:dyDescent="0.25">
      <c r="A333" s="196"/>
    </row>
    <row r="334" spans="1:1" ht="15.65" x14ac:dyDescent="0.25">
      <c r="A334" s="196"/>
    </row>
    <row r="335" spans="1:1" ht="15.65" x14ac:dyDescent="0.25">
      <c r="A335" s="196"/>
    </row>
    <row r="336" spans="1:1" ht="15.65" x14ac:dyDescent="0.25">
      <c r="A336" s="196"/>
    </row>
    <row r="337" spans="1:1" ht="15.65" x14ac:dyDescent="0.25">
      <c r="A337" s="196"/>
    </row>
    <row r="338" spans="1:1" ht="15.65" x14ac:dyDescent="0.25">
      <c r="A338" s="196"/>
    </row>
    <row r="339" spans="1:1" ht="15.65" x14ac:dyDescent="0.25">
      <c r="A339" s="196"/>
    </row>
    <row r="340" spans="1:1" ht="15.65" x14ac:dyDescent="0.25">
      <c r="A340" s="196"/>
    </row>
    <row r="341" spans="1:1" ht="15.65" x14ac:dyDescent="0.25">
      <c r="A341" s="196"/>
    </row>
    <row r="342" spans="1:1" ht="15.65" x14ac:dyDescent="0.25">
      <c r="A342" s="196"/>
    </row>
    <row r="343" spans="1:1" ht="15.65" x14ac:dyDescent="0.25">
      <c r="A343" s="196"/>
    </row>
    <row r="344" spans="1:1" ht="15.65" x14ac:dyDescent="0.25">
      <c r="A344" s="196"/>
    </row>
    <row r="345" spans="1:1" ht="15.65" x14ac:dyDescent="0.25">
      <c r="A345" s="196"/>
    </row>
    <row r="346" spans="1:1" ht="15.65" x14ac:dyDescent="0.25">
      <c r="A346" s="196"/>
    </row>
    <row r="347" spans="1:1" ht="15.65" x14ac:dyDescent="0.25">
      <c r="A347" s="196"/>
    </row>
    <row r="348" spans="1:1" ht="15.65" x14ac:dyDescent="0.25">
      <c r="A348" s="196"/>
    </row>
    <row r="349" spans="1:1" ht="15.65" x14ac:dyDescent="0.25">
      <c r="A349" s="196"/>
    </row>
    <row r="350" spans="1:1" ht="15.65" x14ac:dyDescent="0.25">
      <c r="A350" s="196"/>
    </row>
    <row r="351" spans="1:1" ht="15.65" x14ac:dyDescent="0.25">
      <c r="A351" s="196"/>
    </row>
    <row r="352" spans="1:1" ht="15.65" x14ac:dyDescent="0.25">
      <c r="A352" s="196"/>
    </row>
    <row r="353" spans="1:1" ht="15.65" x14ac:dyDescent="0.25">
      <c r="A353" s="196"/>
    </row>
    <row r="354" spans="1:1" ht="15.65" x14ac:dyDescent="0.25">
      <c r="A354" s="196"/>
    </row>
    <row r="355" spans="1:1" ht="15.65" x14ac:dyDescent="0.25">
      <c r="A355" s="196"/>
    </row>
    <row r="356" spans="1:1" ht="15.65" x14ac:dyDescent="0.25">
      <c r="A356" s="196"/>
    </row>
    <row r="357" spans="1:1" ht="15.65" x14ac:dyDescent="0.25">
      <c r="A357" s="196"/>
    </row>
    <row r="358" spans="1:1" ht="15.65" x14ac:dyDescent="0.25">
      <c r="A358" s="196"/>
    </row>
    <row r="359" spans="1:1" ht="15.65" x14ac:dyDescent="0.25">
      <c r="A359" s="196"/>
    </row>
    <row r="360" spans="1:1" ht="15.65" x14ac:dyDescent="0.25">
      <c r="A360" s="196"/>
    </row>
    <row r="361" spans="1:1" ht="15.65" x14ac:dyDescent="0.25">
      <c r="A361" s="196"/>
    </row>
    <row r="362" spans="1:1" ht="15.65" x14ac:dyDescent="0.25">
      <c r="A362" s="196"/>
    </row>
    <row r="363" spans="1:1" ht="15.65" x14ac:dyDescent="0.25">
      <c r="A363" s="196"/>
    </row>
    <row r="364" spans="1:1" ht="15.65" x14ac:dyDescent="0.25">
      <c r="A364" s="196"/>
    </row>
    <row r="503" spans="1:1" x14ac:dyDescent="0.25">
      <c r="A503" s="195"/>
    </row>
    <row r="504" spans="1:1" x14ac:dyDescent="0.25">
      <c r="A504" s="195"/>
    </row>
    <row r="505" spans="1:1" x14ac:dyDescent="0.25">
      <c r="A505" s="195"/>
    </row>
    <row r="506" spans="1:1" x14ac:dyDescent="0.25">
      <c r="A506" s="195"/>
    </row>
    <row r="507" spans="1:1" x14ac:dyDescent="0.25">
      <c r="A507" s="195"/>
    </row>
    <row r="508" spans="1:1" x14ac:dyDescent="0.25">
      <c r="A508" s="195"/>
    </row>
    <row r="509" spans="1:1" x14ac:dyDescent="0.25">
      <c r="A509" s="195"/>
    </row>
    <row r="510" spans="1:1" x14ac:dyDescent="0.25">
      <c r="A510" s="195"/>
    </row>
    <row r="511" spans="1:1" x14ac:dyDescent="0.25">
      <c r="A511" s="195"/>
    </row>
    <row r="512" spans="1:1" x14ac:dyDescent="0.25">
      <c r="A512" s="195"/>
    </row>
    <row r="513" spans="1:1" x14ac:dyDescent="0.25">
      <c r="A513" s="195"/>
    </row>
    <row r="514" spans="1:1" x14ac:dyDescent="0.25">
      <c r="A514" s="195"/>
    </row>
    <row r="515" spans="1:1" x14ac:dyDescent="0.25">
      <c r="A515" s="195"/>
    </row>
    <row r="516" spans="1:1" x14ac:dyDescent="0.25">
      <c r="A516" s="195"/>
    </row>
    <row r="517" spans="1:1" x14ac:dyDescent="0.25">
      <c r="A517" s="195"/>
    </row>
    <row r="518" spans="1:1" x14ac:dyDescent="0.25">
      <c r="A518" s="195"/>
    </row>
    <row r="519" spans="1:1" x14ac:dyDescent="0.25">
      <c r="A519" s="195"/>
    </row>
    <row r="520" spans="1:1" x14ac:dyDescent="0.25">
      <c r="A520" s="195"/>
    </row>
    <row r="521" spans="1:1" x14ac:dyDescent="0.25">
      <c r="A521" s="195"/>
    </row>
  </sheetData>
  <mergeCells count="21">
    <mergeCell ref="C1:C3"/>
    <mergeCell ref="A4:C4"/>
    <mergeCell ref="B7:C7"/>
    <mergeCell ref="A8:C8"/>
    <mergeCell ref="B11:C11"/>
    <mergeCell ref="B12:C12"/>
    <mergeCell ref="B13:C13"/>
    <mergeCell ref="B14:C14"/>
    <mergeCell ref="B15:C15"/>
    <mergeCell ref="B16:C16"/>
    <mergeCell ref="B17:C17"/>
    <mergeCell ref="B18:C18"/>
    <mergeCell ref="B25:C25"/>
    <mergeCell ref="B26:C26"/>
    <mergeCell ref="B27:C27"/>
    <mergeCell ref="B19:C19"/>
    <mergeCell ref="B20:C20"/>
    <mergeCell ref="B21:C21"/>
    <mergeCell ref="B22:C22"/>
    <mergeCell ref="B23:C23"/>
    <mergeCell ref="B24:C24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9"/>
  <sheetViews>
    <sheetView topLeftCell="A21" zoomScaleSheetLayoutView="100" workbookViewId="0">
      <selection activeCell="D30" sqref="D30:D32"/>
    </sheetView>
  </sheetViews>
  <sheetFormatPr defaultColWidth="9.125" defaultRowHeight="15.65" x14ac:dyDescent="0.2"/>
  <cols>
    <col min="1" max="1" width="22.75" style="172" customWidth="1"/>
    <col min="2" max="2" width="13" style="172" customWidth="1"/>
    <col min="3" max="3" width="48.125" style="171" customWidth="1"/>
    <col min="4" max="4" width="9.75" style="171" customWidth="1"/>
    <col min="5" max="5" width="12.75" style="170" bestFit="1" customWidth="1"/>
    <col min="6" max="6" width="18.875" style="170" customWidth="1"/>
    <col min="7" max="16384" width="9.125" style="170"/>
  </cols>
  <sheetData>
    <row r="1" spans="1:4" ht="15.8" customHeight="1" x14ac:dyDescent="0.2">
      <c r="C1" s="286" t="s">
        <v>556</v>
      </c>
      <c r="D1" s="286"/>
    </row>
    <row r="2" spans="1:4" x14ac:dyDescent="0.2">
      <c r="C2" s="286"/>
      <c r="D2" s="286"/>
    </row>
    <row r="3" spans="1:4" ht="42.8" customHeight="1" x14ac:dyDescent="0.2">
      <c r="C3" s="286"/>
      <c r="D3" s="286"/>
    </row>
    <row r="4" spans="1:4" ht="18.7" customHeight="1" x14ac:dyDescent="0.25">
      <c r="C4" s="283" t="s">
        <v>156</v>
      </c>
      <c r="D4" s="283"/>
    </row>
    <row r="5" spans="1:4" ht="18.7" customHeight="1" x14ac:dyDescent="0.2">
      <c r="A5" s="301" t="s">
        <v>555</v>
      </c>
      <c r="B5" s="301"/>
      <c r="C5" s="301"/>
      <c r="D5" s="301"/>
    </row>
    <row r="6" spans="1:4" x14ac:dyDescent="0.2">
      <c r="A6" s="301"/>
      <c r="B6" s="301"/>
      <c r="C6" s="301"/>
      <c r="D6" s="301"/>
    </row>
    <row r="7" spans="1:4" ht="18.7" customHeight="1" x14ac:dyDescent="0.2">
      <c r="A7" s="302"/>
      <c r="B7" s="302"/>
      <c r="C7" s="302"/>
      <c r="D7" s="302"/>
    </row>
    <row r="8" spans="1:4" ht="18.7" customHeight="1" x14ac:dyDescent="0.2">
      <c r="A8" s="302" t="s">
        <v>554</v>
      </c>
      <c r="B8" s="302"/>
      <c r="C8" s="302"/>
      <c r="D8" s="302"/>
    </row>
    <row r="9" spans="1:4" ht="18.7" customHeight="1" x14ac:dyDescent="0.2">
      <c r="A9" s="302"/>
      <c r="B9" s="302"/>
      <c r="C9" s="302"/>
      <c r="D9" s="302"/>
    </row>
    <row r="11" spans="1:4" ht="41.95" customHeight="1" x14ac:dyDescent="0.2">
      <c r="A11" s="303" t="s">
        <v>243</v>
      </c>
      <c r="B11" s="304"/>
      <c r="C11" s="305" t="s">
        <v>553</v>
      </c>
      <c r="D11" s="305" t="s">
        <v>552</v>
      </c>
    </row>
    <row r="12" spans="1:4" ht="129.6" customHeight="1" x14ac:dyDescent="0.2">
      <c r="A12" s="193" t="s">
        <v>551</v>
      </c>
      <c r="B12" s="193" t="s">
        <v>550</v>
      </c>
      <c r="C12" s="306"/>
      <c r="D12" s="306"/>
    </row>
    <row r="13" spans="1:4" ht="27.2" x14ac:dyDescent="0.2">
      <c r="A13" s="192" t="s">
        <v>549</v>
      </c>
      <c r="B13" s="192" t="s">
        <v>3</v>
      </c>
      <c r="C13" s="191" t="s">
        <v>548</v>
      </c>
      <c r="D13" s="190">
        <f>D14+D19+D24</f>
        <v>20705</v>
      </c>
    </row>
    <row r="14" spans="1:4" ht="27.2" x14ac:dyDescent="0.2">
      <c r="A14" s="189" t="s">
        <v>547</v>
      </c>
      <c r="B14" s="189" t="s">
        <v>530</v>
      </c>
      <c r="C14" s="188" t="s">
        <v>546</v>
      </c>
      <c r="D14" s="187">
        <f>D15+D17</f>
        <v>3500</v>
      </c>
    </row>
    <row r="15" spans="1:4" ht="27.2" x14ac:dyDescent="0.2">
      <c r="A15" s="186" t="s">
        <v>545</v>
      </c>
      <c r="B15" s="186" t="s">
        <v>530</v>
      </c>
      <c r="C15" s="185" t="s">
        <v>544</v>
      </c>
      <c r="D15" s="184">
        <v>85000</v>
      </c>
    </row>
    <row r="16" spans="1:4" ht="30.6" customHeight="1" x14ac:dyDescent="0.2">
      <c r="A16" s="186" t="s">
        <v>543</v>
      </c>
      <c r="B16" s="186" t="s">
        <v>530</v>
      </c>
      <c r="C16" s="185" t="s">
        <v>542</v>
      </c>
      <c r="D16" s="184">
        <v>85000</v>
      </c>
    </row>
    <row r="17" spans="1:4" ht="27.2" x14ac:dyDescent="0.2">
      <c r="A17" s="186" t="s">
        <v>541</v>
      </c>
      <c r="B17" s="186" t="s">
        <v>530</v>
      </c>
      <c r="C17" s="185" t="s">
        <v>540</v>
      </c>
      <c r="D17" s="184">
        <v>-81500</v>
      </c>
    </row>
    <row r="18" spans="1:4" ht="29.4" customHeight="1" x14ac:dyDescent="0.2">
      <c r="A18" s="186" t="s">
        <v>539</v>
      </c>
      <c r="B18" s="186" t="s">
        <v>530</v>
      </c>
      <c r="C18" s="185" t="s">
        <v>538</v>
      </c>
      <c r="D18" s="184">
        <v>-81500</v>
      </c>
    </row>
    <row r="19" spans="1:4" ht="27.2" x14ac:dyDescent="0.2">
      <c r="A19" s="189" t="s">
        <v>537</v>
      </c>
      <c r="B19" s="189" t="s">
        <v>530</v>
      </c>
      <c r="C19" s="188" t="s">
        <v>536</v>
      </c>
      <c r="D19" s="187">
        <f>D20+D22</f>
        <v>0</v>
      </c>
    </row>
    <row r="20" spans="1:4" ht="40.75" x14ac:dyDescent="0.2">
      <c r="A20" s="186" t="s">
        <v>535</v>
      </c>
      <c r="B20" s="186" t="s">
        <v>530</v>
      </c>
      <c r="C20" s="185" t="s">
        <v>534</v>
      </c>
      <c r="D20" s="184">
        <v>0</v>
      </c>
    </row>
    <row r="21" spans="1:4" ht="40.75" x14ac:dyDescent="0.2">
      <c r="A21" s="186" t="s">
        <v>533</v>
      </c>
      <c r="B21" s="186" t="s">
        <v>3</v>
      </c>
      <c r="C21" s="185" t="s">
        <v>532</v>
      </c>
      <c r="D21" s="184">
        <v>0</v>
      </c>
    </row>
    <row r="22" spans="1:4" ht="40.75" x14ac:dyDescent="0.2">
      <c r="A22" s="186" t="s">
        <v>531</v>
      </c>
      <c r="B22" s="186" t="s">
        <v>530</v>
      </c>
      <c r="C22" s="185" t="s">
        <v>529</v>
      </c>
      <c r="D22" s="184">
        <v>0</v>
      </c>
    </row>
    <row r="23" spans="1:4" ht="40.75" x14ac:dyDescent="0.2">
      <c r="A23" s="186" t="s">
        <v>528</v>
      </c>
      <c r="B23" s="186" t="s">
        <v>3</v>
      </c>
      <c r="C23" s="185" t="s">
        <v>527</v>
      </c>
      <c r="D23" s="184">
        <v>0</v>
      </c>
    </row>
    <row r="24" spans="1:4" ht="27.2" x14ac:dyDescent="0.2">
      <c r="A24" s="189" t="s">
        <v>526</v>
      </c>
      <c r="B24" s="189" t="s">
        <v>3</v>
      </c>
      <c r="C24" s="188" t="s">
        <v>525</v>
      </c>
      <c r="D24" s="187">
        <f>D25+D29</f>
        <v>17205</v>
      </c>
    </row>
    <row r="25" spans="1:4" x14ac:dyDescent="0.2">
      <c r="A25" s="186" t="s">
        <v>524</v>
      </c>
      <c r="B25" s="186" t="s">
        <v>3</v>
      </c>
      <c r="C25" s="185" t="s">
        <v>523</v>
      </c>
      <c r="D25" s="184">
        <v>-1116923.1000000001</v>
      </c>
    </row>
    <row r="26" spans="1:4" x14ac:dyDescent="0.2">
      <c r="A26" s="186" t="s">
        <v>522</v>
      </c>
      <c r="B26" s="186" t="s">
        <v>3</v>
      </c>
      <c r="C26" s="185" t="s">
        <v>521</v>
      </c>
      <c r="D26" s="184">
        <v>-1116923.1000000001</v>
      </c>
    </row>
    <row r="27" spans="1:4" ht="19.2" customHeight="1" x14ac:dyDescent="0.2">
      <c r="A27" s="186" t="s">
        <v>520</v>
      </c>
      <c r="B27" s="186" t="s">
        <v>3</v>
      </c>
      <c r="C27" s="185" t="s">
        <v>519</v>
      </c>
      <c r="D27" s="184">
        <v>-1116923.1000000001</v>
      </c>
    </row>
    <row r="28" spans="1:4" ht="27.2" x14ac:dyDescent="0.2">
      <c r="A28" s="186" t="s">
        <v>518</v>
      </c>
      <c r="B28" s="186" t="s">
        <v>3</v>
      </c>
      <c r="C28" s="185" t="s">
        <v>517</v>
      </c>
      <c r="D28" s="184">
        <v>-1116923.1000000001</v>
      </c>
    </row>
    <row r="29" spans="1:4" x14ac:dyDescent="0.2">
      <c r="A29" s="186" t="s">
        <v>516</v>
      </c>
      <c r="B29" s="186" t="s">
        <v>3</v>
      </c>
      <c r="C29" s="185" t="s">
        <v>515</v>
      </c>
      <c r="D29" s="184">
        <v>1134128.1000000001</v>
      </c>
    </row>
    <row r="30" spans="1:4" x14ac:dyDescent="0.2">
      <c r="A30" s="186" t="s">
        <v>514</v>
      </c>
      <c r="B30" s="186" t="s">
        <v>3</v>
      </c>
      <c r="C30" s="185" t="s">
        <v>513</v>
      </c>
      <c r="D30" s="184">
        <v>1134128.1000000001</v>
      </c>
    </row>
    <row r="31" spans="1:4" ht="18.7" customHeight="1" x14ac:dyDescent="0.2">
      <c r="A31" s="186" t="s">
        <v>512</v>
      </c>
      <c r="B31" s="186" t="s">
        <v>3</v>
      </c>
      <c r="C31" s="185" t="s">
        <v>511</v>
      </c>
      <c r="D31" s="184">
        <v>1134128.1000000001</v>
      </c>
    </row>
    <row r="32" spans="1:4" ht="27.2" x14ac:dyDescent="0.2">
      <c r="A32" s="186" t="s">
        <v>510</v>
      </c>
      <c r="B32" s="186" t="s">
        <v>3</v>
      </c>
      <c r="C32" s="185" t="s">
        <v>509</v>
      </c>
      <c r="D32" s="184">
        <v>1134128.1000000001</v>
      </c>
    </row>
    <row r="33" spans="1:4" s="181" customFormat="1" ht="14.95" customHeight="1" x14ac:dyDescent="0.2">
      <c r="A33" s="308" t="s">
        <v>508</v>
      </c>
      <c r="B33" s="308"/>
      <c r="C33" s="308"/>
      <c r="D33" s="183">
        <f>D13</f>
        <v>20705</v>
      </c>
    </row>
    <row r="34" spans="1:4" s="181" customFormat="1" ht="18.7" customHeight="1" x14ac:dyDescent="0.2">
      <c r="A34" s="309"/>
      <c r="B34" s="309"/>
      <c r="C34" s="309"/>
      <c r="D34" s="182"/>
    </row>
    <row r="35" spans="1:4" ht="18.7" customHeight="1" x14ac:dyDescent="0.2">
      <c r="A35" s="180"/>
      <c r="B35" s="180"/>
      <c r="C35" s="179"/>
      <c r="D35" s="179"/>
    </row>
    <row r="36" spans="1:4" ht="18.7" customHeight="1" x14ac:dyDescent="0.2">
      <c r="A36" s="178"/>
      <c r="B36" s="178"/>
      <c r="C36" s="178"/>
      <c r="D36" s="178"/>
    </row>
    <row r="37" spans="1:4" ht="18.7" customHeight="1" x14ac:dyDescent="0.2">
      <c r="A37" s="170"/>
      <c r="B37" s="170"/>
      <c r="C37" s="177"/>
      <c r="D37" s="177"/>
    </row>
    <row r="38" spans="1:4" ht="18.7" customHeight="1" x14ac:dyDescent="0.2">
      <c r="A38" s="170"/>
      <c r="B38" s="170"/>
      <c r="C38" s="170"/>
      <c r="D38" s="170"/>
    </row>
    <row r="39" spans="1:4" ht="18.7" customHeight="1" x14ac:dyDescent="0.2">
      <c r="A39" s="170"/>
      <c r="B39" s="170"/>
      <c r="C39" s="170"/>
      <c r="D39" s="170"/>
    </row>
    <row r="40" spans="1:4" ht="18.7" customHeight="1" x14ac:dyDescent="0.2">
      <c r="A40" s="170"/>
      <c r="B40" s="170"/>
      <c r="C40" s="170"/>
      <c r="D40" s="170"/>
    </row>
    <row r="41" spans="1:4" ht="18.7" customHeight="1" x14ac:dyDescent="0.2">
      <c r="A41" s="170"/>
      <c r="B41" s="170"/>
      <c r="C41" s="170"/>
      <c r="D41" s="170"/>
    </row>
    <row r="42" spans="1:4" ht="18.7" customHeight="1" x14ac:dyDescent="0.2">
      <c r="A42" s="170"/>
      <c r="B42" s="170"/>
      <c r="C42" s="170"/>
      <c r="D42" s="170"/>
    </row>
    <row r="43" spans="1:4" ht="18.7" customHeight="1" x14ac:dyDescent="0.2">
      <c r="A43" s="170"/>
      <c r="B43" s="170"/>
      <c r="C43" s="170"/>
      <c r="D43" s="170"/>
    </row>
    <row r="44" spans="1:4" ht="18.7" customHeight="1" x14ac:dyDescent="0.2">
      <c r="A44" s="170"/>
      <c r="B44" s="170"/>
      <c r="C44" s="170"/>
      <c r="D44" s="170"/>
    </row>
    <row r="45" spans="1:4" ht="18.7" customHeight="1" x14ac:dyDescent="0.2">
      <c r="A45" s="170"/>
      <c r="B45" s="170"/>
      <c r="C45" s="170"/>
      <c r="D45" s="170"/>
    </row>
    <row r="46" spans="1:4" ht="18.7" customHeight="1" x14ac:dyDescent="0.2">
      <c r="A46" s="310"/>
      <c r="B46" s="310"/>
      <c r="C46" s="310"/>
      <c r="D46" s="176"/>
    </row>
    <row r="47" spans="1:4" ht="18.7" customHeight="1" x14ac:dyDescent="0.2">
      <c r="A47" s="310"/>
      <c r="B47" s="310"/>
      <c r="C47" s="310"/>
      <c r="D47" s="176"/>
    </row>
    <row r="48" spans="1:4" ht="18.7" customHeight="1" x14ac:dyDescent="0.2">
      <c r="A48" s="310"/>
      <c r="B48" s="310"/>
      <c r="C48" s="310"/>
      <c r="D48" s="176"/>
    </row>
    <row r="49" spans="1:4" ht="18.7" customHeight="1" x14ac:dyDescent="0.2">
      <c r="A49" s="176"/>
      <c r="B49" s="176"/>
      <c r="C49" s="176"/>
      <c r="D49" s="176"/>
    </row>
    <row r="50" spans="1:4" x14ac:dyDescent="0.2">
      <c r="A50" s="311"/>
      <c r="B50" s="311"/>
      <c r="C50" s="311"/>
      <c r="D50" s="175"/>
    </row>
    <row r="51" spans="1:4" ht="18.7" customHeight="1" x14ac:dyDescent="0.2">
      <c r="A51" s="307"/>
      <c r="B51" s="307"/>
      <c r="C51" s="307"/>
      <c r="D51" s="172"/>
    </row>
    <row r="53" spans="1:4" x14ac:dyDescent="0.2">
      <c r="C53" s="173"/>
      <c r="D53" s="173"/>
    </row>
    <row r="54" spans="1:4" x14ac:dyDescent="0.2">
      <c r="C54" s="174"/>
      <c r="D54" s="174"/>
    </row>
    <row r="55" spans="1:4" x14ac:dyDescent="0.2">
      <c r="C55" s="174"/>
      <c r="D55" s="174"/>
    </row>
    <row r="56" spans="1:4" x14ac:dyDescent="0.2">
      <c r="C56" s="174"/>
      <c r="D56" s="174"/>
    </row>
    <row r="58" spans="1:4" x14ac:dyDescent="0.2">
      <c r="C58" s="173"/>
      <c r="D58" s="173"/>
    </row>
    <row r="59" spans="1:4" ht="16.5" customHeight="1" x14ac:dyDescent="0.2"/>
  </sheetData>
  <mergeCells count="15">
    <mergeCell ref="A11:B11"/>
    <mergeCell ref="C11:C12"/>
    <mergeCell ref="D11:D12"/>
    <mergeCell ref="A51:C51"/>
    <mergeCell ref="A33:C33"/>
    <mergeCell ref="A34:C34"/>
    <mergeCell ref="A46:C46"/>
    <mergeCell ref="A47:C47"/>
    <mergeCell ref="A48:C48"/>
    <mergeCell ref="A50:C50"/>
    <mergeCell ref="C1:D3"/>
    <mergeCell ref="C4:D4"/>
    <mergeCell ref="A5:D6"/>
    <mergeCell ref="A7:D7"/>
    <mergeCell ref="A8:D9"/>
  </mergeCells>
  <printOptions horizontalCentered="1"/>
  <pageMargins left="0.81" right="0.23622047244094491" top="0.78740157480314965" bottom="0.78740157480314965" header="0.19685039370078741" footer="0.15748031496062992"/>
  <pageSetup paperSize="9" fitToHeight="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tabSelected="1" topLeftCell="A25" workbookViewId="0">
      <selection activeCell="G40" sqref="G40"/>
    </sheetView>
  </sheetViews>
  <sheetFormatPr defaultColWidth="9.125" defaultRowHeight="12.9" x14ac:dyDescent="0.2"/>
  <cols>
    <col min="1" max="1" width="7.375" style="94" customWidth="1"/>
    <col min="2" max="3" width="9.125" style="94"/>
    <col min="4" max="4" width="26.25" style="94" customWidth="1"/>
    <col min="5" max="5" width="11" style="94" customWidth="1"/>
    <col min="6" max="6" width="15.875" style="94" customWidth="1"/>
    <col min="7" max="7" width="22.75" style="94" customWidth="1"/>
    <col min="8" max="16384" width="9.125" style="94"/>
  </cols>
  <sheetData>
    <row r="1" spans="1:9" ht="69.8" customHeight="1" x14ac:dyDescent="0.2">
      <c r="A1" s="102"/>
      <c r="B1" s="102"/>
      <c r="C1" s="102"/>
      <c r="F1" s="101"/>
      <c r="G1" s="286" t="s">
        <v>359</v>
      </c>
      <c r="H1" s="88"/>
    </row>
    <row r="2" spans="1:9" ht="12.75" customHeight="1" x14ac:dyDescent="0.2">
      <c r="A2" s="102"/>
      <c r="B2" s="102"/>
      <c r="C2" s="102"/>
      <c r="F2" s="101"/>
      <c r="G2" s="286"/>
      <c r="H2" s="88"/>
    </row>
    <row r="3" spans="1:9" ht="56.25" customHeight="1" x14ac:dyDescent="0.2">
      <c r="F3" s="101"/>
      <c r="G3" s="286"/>
      <c r="H3" s="88"/>
    </row>
    <row r="4" spans="1:9" ht="50.3" customHeight="1" x14ac:dyDescent="0.2">
      <c r="A4" s="326" t="s">
        <v>327</v>
      </c>
      <c r="B4" s="326"/>
      <c r="C4" s="326"/>
      <c r="D4" s="326"/>
      <c r="E4" s="326"/>
      <c r="F4" s="326"/>
      <c r="G4" s="326"/>
      <c r="H4" s="100"/>
    </row>
    <row r="5" spans="1:9" x14ac:dyDescent="0.2">
      <c r="G5" s="111" t="s">
        <v>156</v>
      </c>
    </row>
    <row r="6" spans="1:9" x14ac:dyDescent="0.2">
      <c r="G6" s="93"/>
    </row>
    <row r="7" spans="1:9" x14ac:dyDescent="0.2">
      <c r="G7" s="93"/>
    </row>
    <row r="8" spans="1:9" x14ac:dyDescent="0.2">
      <c r="G8" s="99"/>
    </row>
    <row r="9" spans="1:9" ht="36" customHeight="1" x14ac:dyDescent="0.25">
      <c r="A9" s="327" t="s">
        <v>326</v>
      </c>
      <c r="B9" s="327"/>
      <c r="C9" s="327"/>
      <c r="D9" s="327"/>
      <c r="E9" s="327"/>
      <c r="F9" s="327"/>
      <c r="G9" s="327"/>
      <c r="H9" s="98"/>
      <c r="I9" s="98"/>
    </row>
    <row r="10" spans="1:9" x14ac:dyDescent="0.2">
      <c r="A10" s="98"/>
      <c r="B10" s="98"/>
      <c r="C10" s="98"/>
      <c r="D10" s="98"/>
      <c r="E10" s="98"/>
      <c r="F10" s="98"/>
      <c r="G10" s="98"/>
      <c r="H10" s="98"/>
      <c r="I10" s="98"/>
    </row>
    <row r="12" spans="1:9" x14ac:dyDescent="0.2">
      <c r="G12" s="93" t="s">
        <v>289</v>
      </c>
    </row>
    <row r="13" spans="1:9" x14ac:dyDescent="0.2">
      <c r="A13" s="322" t="s">
        <v>288</v>
      </c>
      <c r="B13" s="322" t="s">
        <v>287</v>
      </c>
      <c r="C13" s="322"/>
      <c r="D13" s="322"/>
      <c r="E13" s="322" t="s">
        <v>286</v>
      </c>
      <c r="F13" s="322"/>
      <c r="G13" s="322" t="s">
        <v>325</v>
      </c>
      <c r="H13" s="97"/>
      <c r="I13" s="97"/>
    </row>
    <row r="14" spans="1:9" x14ac:dyDescent="0.2">
      <c r="A14" s="322"/>
      <c r="B14" s="322"/>
      <c r="C14" s="322"/>
      <c r="D14" s="322"/>
      <c r="E14" s="322"/>
      <c r="F14" s="322"/>
      <c r="G14" s="322"/>
      <c r="H14" s="96"/>
      <c r="I14" s="96"/>
    </row>
    <row r="15" spans="1:9" ht="70.5" customHeight="1" x14ac:dyDescent="0.2">
      <c r="A15" s="104">
        <v>1</v>
      </c>
      <c r="B15" s="312" t="s">
        <v>324</v>
      </c>
      <c r="C15" s="313"/>
      <c r="D15" s="314"/>
      <c r="E15" s="315" t="s">
        <v>285</v>
      </c>
      <c r="F15" s="316"/>
      <c r="G15" s="95">
        <v>676</v>
      </c>
      <c r="H15" s="96"/>
      <c r="I15" s="96"/>
    </row>
    <row r="16" spans="1:9" ht="23.95" customHeight="1" x14ac:dyDescent="0.2">
      <c r="A16" s="323">
        <v>2</v>
      </c>
      <c r="B16" s="328" t="s">
        <v>276</v>
      </c>
      <c r="C16" s="329"/>
      <c r="D16" s="330"/>
      <c r="E16" s="315" t="s">
        <v>275</v>
      </c>
      <c r="F16" s="316"/>
      <c r="G16" s="95">
        <v>327.2</v>
      </c>
    </row>
    <row r="17" spans="1:7" ht="23.95" customHeight="1" x14ac:dyDescent="0.2">
      <c r="A17" s="324"/>
      <c r="B17" s="331"/>
      <c r="C17" s="332"/>
      <c r="D17" s="333"/>
      <c r="E17" s="315" t="s">
        <v>274</v>
      </c>
      <c r="F17" s="316"/>
      <c r="G17" s="95">
        <v>343</v>
      </c>
    </row>
    <row r="18" spans="1:7" ht="23.3" customHeight="1" x14ac:dyDescent="0.2">
      <c r="A18" s="325"/>
      <c r="B18" s="334"/>
      <c r="C18" s="335"/>
      <c r="D18" s="336"/>
      <c r="E18" s="315" t="s">
        <v>273</v>
      </c>
      <c r="F18" s="316"/>
      <c r="G18" s="95">
        <v>160</v>
      </c>
    </row>
    <row r="19" spans="1:7" ht="34.5" customHeight="1" x14ac:dyDescent="0.2">
      <c r="A19" s="104">
        <v>3</v>
      </c>
      <c r="B19" s="312" t="s">
        <v>282</v>
      </c>
      <c r="C19" s="313"/>
      <c r="D19" s="314"/>
      <c r="E19" s="315" t="s">
        <v>281</v>
      </c>
      <c r="F19" s="316"/>
      <c r="G19" s="95">
        <v>117</v>
      </c>
    </row>
    <row r="20" spans="1:7" ht="15.65" customHeight="1" x14ac:dyDescent="0.2">
      <c r="A20" s="323">
        <v>4</v>
      </c>
      <c r="B20" s="328" t="s">
        <v>280</v>
      </c>
      <c r="C20" s="329"/>
      <c r="D20" s="330"/>
      <c r="E20" s="315" t="s">
        <v>279</v>
      </c>
      <c r="F20" s="316"/>
      <c r="G20" s="95">
        <v>71.599999999999994</v>
      </c>
    </row>
    <row r="21" spans="1:7" ht="15.65" customHeight="1" x14ac:dyDescent="0.2">
      <c r="A21" s="324"/>
      <c r="B21" s="331"/>
      <c r="C21" s="332"/>
      <c r="D21" s="333"/>
      <c r="E21" s="315" t="s">
        <v>602</v>
      </c>
      <c r="F21" s="316"/>
      <c r="G21" s="216">
        <v>30.5</v>
      </c>
    </row>
    <row r="22" spans="1:7" ht="19.2" customHeight="1" x14ac:dyDescent="0.2">
      <c r="A22" s="325"/>
      <c r="B22" s="334"/>
      <c r="C22" s="335"/>
      <c r="D22" s="336"/>
      <c r="E22" s="315" t="s">
        <v>603</v>
      </c>
      <c r="F22" s="316"/>
      <c r="G22" s="95">
        <v>100</v>
      </c>
    </row>
    <row r="23" spans="1:7" ht="39.25" customHeight="1" x14ac:dyDescent="0.2">
      <c r="A23" s="104">
        <v>5</v>
      </c>
      <c r="B23" s="312" t="s">
        <v>323</v>
      </c>
      <c r="C23" s="313"/>
      <c r="D23" s="314"/>
      <c r="E23" s="315" t="s">
        <v>491</v>
      </c>
      <c r="F23" s="316"/>
      <c r="G23" s="95">
        <v>1000</v>
      </c>
    </row>
    <row r="24" spans="1:7" ht="41.95" customHeight="1" x14ac:dyDescent="0.2">
      <c r="A24" s="104">
        <v>6</v>
      </c>
      <c r="B24" s="317" t="s">
        <v>272</v>
      </c>
      <c r="C24" s="318"/>
      <c r="D24" s="319"/>
      <c r="E24" s="315" t="s">
        <v>271</v>
      </c>
      <c r="F24" s="316"/>
      <c r="G24" s="95">
        <v>446.4</v>
      </c>
    </row>
    <row r="25" spans="1:7" ht="23.1" customHeight="1" x14ac:dyDescent="0.2">
      <c r="A25" s="323">
        <v>7</v>
      </c>
      <c r="B25" s="337" t="s">
        <v>278</v>
      </c>
      <c r="C25" s="338"/>
      <c r="D25" s="339"/>
      <c r="E25" s="315" t="s">
        <v>277</v>
      </c>
      <c r="F25" s="316"/>
      <c r="G25" s="95">
        <v>978</v>
      </c>
    </row>
    <row r="26" spans="1:7" ht="20.399999999999999" customHeight="1" x14ac:dyDescent="0.2">
      <c r="A26" s="325"/>
      <c r="B26" s="340"/>
      <c r="C26" s="341"/>
      <c r="D26" s="342"/>
      <c r="E26" s="315" t="s">
        <v>604</v>
      </c>
      <c r="F26" s="316"/>
      <c r="G26" s="95">
        <v>60</v>
      </c>
    </row>
    <row r="27" spans="1:7" ht="30.75" customHeight="1" x14ac:dyDescent="0.2">
      <c r="A27" s="104">
        <v>8</v>
      </c>
      <c r="B27" s="320" t="s">
        <v>284</v>
      </c>
      <c r="C27" s="321"/>
      <c r="D27" s="321"/>
      <c r="E27" s="322" t="s">
        <v>283</v>
      </c>
      <c r="F27" s="322"/>
      <c r="G27" s="95">
        <v>270</v>
      </c>
    </row>
    <row r="28" spans="1:7" ht="28.55" customHeight="1" x14ac:dyDescent="0.2">
      <c r="A28" s="104">
        <v>9</v>
      </c>
      <c r="B28" s="312" t="s">
        <v>322</v>
      </c>
      <c r="C28" s="313"/>
      <c r="D28" s="314"/>
      <c r="E28" s="315" t="s">
        <v>321</v>
      </c>
      <c r="F28" s="316"/>
      <c r="G28" s="95">
        <v>60</v>
      </c>
    </row>
    <row r="29" spans="1:7" ht="18.7" customHeight="1" x14ac:dyDescent="0.2">
      <c r="A29" s="323">
        <v>10</v>
      </c>
      <c r="B29" s="328" t="s">
        <v>320</v>
      </c>
      <c r="C29" s="329"/>
      <c r="D29" s="330"/>
      <c r="E29" s="315" t="s">
        <v>319</v>
      </c>
      <c r="F29" s="316"/>
      <c r="G29" s="95">
        <v>2.5</v>
      </c>
    </row>
    <row r="30" spans="1:7" ht="21.1" customHeight="1" x14ac:dyDescent="0.2">
      <c r="A30" s="324"/>
      <c r="B30" s="331"/>
      <c r="C30" s="332"/>
      <c r="D30" s="333"/>
      <c r="E30" s="315" t="s">
        <v>641</v>
      </c>
      <c r="F30" s="316"/>
      <c r="G30" s="95">
        <v>25</v>
      </c>
    </row>
    <row r="31" spans="1:7" ht="23.3" customHeight="1" x14ac:dyDescent="0.2">
      <c r="A31" s="325"/>
      <c r="B31" s="334"/>
      <c r="C31" s="335"/>
      <c r="D31" s="336"/>
      <c r="E31" s="315" t="s">
        <v>642</v>
      </c>
      <c r="F31" s="316"/>
      <c r="G31" s="95">
        <v>500</v>
      </c>
    </row>
    <row r="32" spans="1:7" ht="19.2" customHeight="1" x14ac:dyDescent="0.2">
      <c r="A32" s="323">
        <v>11</v>
      </c>
      <c r="B32" s="343" t="s">
        <v>500</v>
      </c>
      <c r="C32" s="344"/>
      <c r="D32" s="345"/>
      <c r="E32" s="315" t="s">
        <v>605</v>
      </c>
      <c r="F32" s="316"/>
      <c r="G32" s="95">
        <v>805.9</v>
      </c>
    </row>
    <row r="33" spans="1:7" ht="21.25" customHeight="1" x14ac:dyDescent="0.2">
      <c r="A33" s="324"/>
      <c r="B33" s="346"/>
      <c r="C33" s="347"/>
      <c r="D33" s="348"/>
      <c r="E33" s="315" t="s">
        <v>358</v>
      </c>
      <c r="F33" s="316"/>
      <c r="G33" s="95">
        <v>608.5</v>
      </c>
    </row>
    <row r="34" spans="1:7" ht="21.25" customHeight="1" x14ac:dyDescent="0.2">
      <c r="A34" s="324"/>
      <c r="B34" s="346"/>
      <c r="C34" s="347"/>
      <c r="D34" s="348"/>
      <c r="E34" s="315" t="s">
        <v>606</v>
      </c>
      <c r="F34" s="316"/>
      <c r="G34" s="95">
        <v>24.5</v>
      </c>
    </row>
    <row r="35" spans="1:7" ht="17.7" customHeight="1" x14ac:dyDescent="0.2">
      <c r="A35" s="325"/>
      <c r="B35" s="349"/>
      <c r="C35" s="350"/>
      <c r="D35" s="351"/>
      <c r="E35" s="315" t="s">
        <v>607</v>
      </c>
      <c r="F35" s="316"/>
      <c r="G35" s="95">
        <v>49.6</v>
      </c>
    </row>
    <row r="36" spans="1:7" ht="43.5" customHeight="1" x14ac:dyDescent="0.2">
      <c r="A36" s="169">
        <v>12</v>
      </c>
      <c r="B36" s="312" t="s">
        <v>496</v>
      </c>
      <c r="C36" s="313"/>
      <c r="D36" s="314"/>
      <c r="E36" s="315" t="s">
        <v>498</v>
      </c>
      <c r="F36" s="316"/>
      <c r="G36" s="95">
        <v>527</v>
      </c>
    </row>
    <row r="37" spans="1:7" ht="20.75" customHeight="1" x14ac:dyDescent="0.2">
      <c r="A37" s="323">
        <v>13</v>
      </c>
      <c r="B37" s="343" t="s">
        <v>497</v>
      </c>
      <c r="C37" s="344"/>
      <c r="D37" s="345"/>
      <c r="E37" s="315" t="s">
        <v>636</v>
      </c>
      <c r="F37" s="316"/>
      <c r="G37" s="95">
        <v>8.1999999999999993</v>
      </c>
    </row>
    <row r="38" spans="1:7" ht="20.75" customHeight="1" x14ac:dyDescent="0.2">
      <c r="A38" s="324"/>
      <c r="B38" s="346"/>
      <c r="C38" s="347"/>
      <c r="D38" s="348"/>
      <c r="E38" s="315" t="s">
        <v>499</v>
      </c>
      <c r="F38" s="316"/>
      <c r="G38" s="95">
        <v>2619.8000000000002</v>
      </c>
    </row>
    <row r="39" spans="1:7" ht="20.75" customHeight="1" x14ac:dyDescent="0.2">
      <c r="A39" s="324"/>
      <c r="B39" s="346"/>
      <c r="C39" s="347"/>
      <c r="D39" s="348"/>
      <c r="E39" s="315" t="s">
        <v>608</v>
      </c>
      <c r="F39" s="316"/>
      <c r="G39" s="95">
        <v>177.2</v>
      </c>
    </row>
    <row r="40" spans="1:7" ht="20.75" customHeight="1" x14ac:dyDescent="0.2">
      <c r="A40" s="325"/>
      <c r="B40" s="349"/>
      <c r="C40" s="350"/>
      <c r="D40" s="351"/>
      <c r="E40" s="315" t="s">
        <v>609</v>
      </c>
      <c r="F40" s="316"/>
      <c r="G40" s="95">
        <v>40.5</v>
      </c>
    </row>
  </sheetData>
  <mergeCells count="52">
    <mergeCell ref="B36:D36"/>
    <mergeCell ref="E36:F36"/>
    <mergeCell ref="E40:F40"/>
    <mergeCell ref="E35:F35"/>
    <mergeCell ref="E30:F30"/>
    <mergeCell ref="B29:D31"/>
    <mergeCell ref="E29:F29"/>
    <mergeCell ref="B25:D26"/>
    <mergeCell ref="A37:A40"/>
    <mergeCell ref="B37:D40"/>
    <mergeCell ref="E37:F37"/>
    <mergeCell ref="E39:F39"/>
    <mergeCell ref="A25:A26"/>
    <mergeCell ref="E25:F25"/>
    <mergeCell ref="A32:A35"/>
    <mergeCell ref="B32:D35"/>
    <mergeCell ref="E32:F32"/>
    <mergeCell ref="E33:F33"/>
    <mergeCell ref="E34:F34"/>
    <mergeCell ref="A29:A31"/>
    <mergeCell ref="E38:F38"/>
    <mergeCell ref="A20:A22"/>
    <mergeCell ref="E20:F20"/>
    <mergeCell ref="E21:F21"/>
    <mergeCell ref="A4:G4"/>
    <mergeCell ref="A9:G9"/>
    <mergeCell ref="A13:A14"/>
    <mergeCell ref="B13:D14"/>
    <mergeCell ref="E13:F14"/>
    <mergeCell ref="G13:G14"/>
    <mergeCell ref="E15:F15"/>
    <mergeCell ref="A16:A18"/>
    <mergeCell ref="B16:D18"/>
    <mergeCell ref="E16:F16"/>
    <mergeCell ref="E17:F17"/>
    <mergeCell ref="E18:F18"/>
    <mergeCell ref="G1:G3"/>
    <mergeCell ref="B28:D28"/>
    <mergeCell ref="E28:F28"/>
    <mergeCell ref="E31:F31"/>
    <mergeCell ref="B24:D24"/>
    <mergeCell ref="E24:F24"/>
    <mergeCell ref="E26:F26"/>
    <mergeCell ref="B27:D27"/>
    <mergeCell ref="E27:F27"/>
    <mergeCell ref="B19:D19"/>
    <mergeCell ref="E19:F19"/>
    <mergeCell ref="E22:F22"/>
    <mergeCell ref="B23:D23"/>
    <mergeCell ref="E23:F23"/>
    <mergeCell ref="B15:D15"/>
    <mergeCell ref="B20:D22"/>
  </mergeCells>
  <pageMargins left="0.75" right="0.75" top="1" bottom="1" header="0.5" footer="0.5"/>
  <pageSetup paperSize="9" scale="81" orientation="portrait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55"/>
  <sheetViews>
    <sheetView topLeftCell="A211" workbookViewId="0">
      <selection activeCell="K216" sqref="K216"/>
    </sheetView>
  </sheetViews>
  <sheetFormatPr defaultColWidth="9.125" defaultRowHeight="13.6" x14ac:dyDescent="0.25"/>
  <cols>
    <col min="1" max="1" width="45.375" style="1" customWidth="1"/>
    <col min="2" max="2" width="9.125" style="1" customWidth="1"/>
    <col min="3" max="3" width="9.75" style="1" customWidth="1"/>
    <col min="4" max="4" width="14.875" style="1" customWidth="1"/>
    <col min="5" max="5" width="10.375" style="1" customWidth="1"/>
    <col min="6" max="6" width="14.875" style="1" customWidth="1"/>
    <col min="7" max="16384" width="9.125" style="1"/>
  </cols>
  <sheetData>
    <row r="1" spans="1:6" ht="17.5" customHeight="1" x14ac:dyDescent="0.25">
      <c r="A1" s="72"/>
      <c r="B1" s="72"/>
      <c r="C1" s="72"/>
      <c r="E1" s="286" t="s">
        <v>354</v>
      </c>
      <c r="F1" s="286"/>
    </row>
    <row r="2" spans="1:6" ht="18" customHeight="1" x14ac:dyDescent="0.25">
      <c r="A2" s="71"/>
      <c r="B2" s="71"/>
      <c r="C2" s="70"/>
      <c r="D2" s="88"/>
      <c r="E2" s="286"/>
      <c r="F2" s="286"/>
    </row>
    <row r="3" spans="1:6" ht="86.3" customHeight="1" x14ac:dyDescent="0.25">
      <c r="A3" s="71"/>
      <c r="B3" s="71"/>
      <c r="C3" s="70"/>
      <c r="D3" s="88"/>
      <c r="E3" s="286"/>
      <c r="F3" s="286"/>
    </row>
    <row r="4" spans="1:6" ht="16.5" customHeight="1" x14ac:dyDescent="0.25">
      <c r="A4" s="71"/>
      <c r="B4" s="71"/>
      <c r="C4" s="70"/>
      <c r="D4" s="103"/>
      <c r="E4" s="103"/>
    </row>
    <row r="5" spans="1:6" ht="16.5" customHeight="1" x14ac:dyDescent="0.25">
      <c r="A5" s="352" t="s">
        <v>318</v>
      </c>
      <c r="B5" s="352"/>
      <c r="C5" s="352"/>
      <c r="D5" s="352"/>
      <c r="E5" s="352"/>
      <c r="F5" s="352"/>
    </row>
    <row r="6" spans="1:6" ht="42.8" customHeight="1" x14ac:dyDescent="0.25">
      <c r="A6" s="352"/>
      <c r="B6" s="352"/>
      <c r="C6" s="352"/>
      <c r="D6" s="352"/>
      <c r="E6" s="352"/>
      <c r="F6" s="352"/>
    </row>
    <row r="7" spans="1:6" x14ac:dyDescent="0.25">
      <c r="A7" s="68"/>
      <c r="B7" s="68"/>
      <c r="C7" s="68"/>
      <c r="D7" s="69"/>
      <c r="E7" s="69"/>
    </row>
    <row r="8" spans="1:6" x14ac:dyDescent="0.25">
      <c r="A8" s="68"/>
      <c r="B8" s="68"/>
      <c r="C8" s="68"/>
      <c r="D8" s="110"/>
      <c r="E8" s="110"/>
      <c r="F8" s="109" t="s">
        <v>156</v>
      </c>
    </row>
    <row r="9" spans="1:6" ht="65.25" customHeight="1" x14ac:dyDescent="0.25">
      <c r="A9" s="352" t="s">
        <v>317</v>
      </c>
      <c r="B9" s="352"/>
      <c r="C9" s="352"/>
      <c r="D9" s="352"/>
      <c r="E9" s="352"/>
    </row>
    <row r="10" spans="1:6" ht="15.65" x14ac:dyDescent="0.25">
      <c r="A10" s="67"/>
      <c r="B10" s="66"/>
      <c r="C10" s="66"/>
      <c r="D10" s="66"/>
      <c r="E10" s="66"/>
    </row>
    <row r="11" spans="1:6" ht="58.75" customHeight="1" x14ac:dyDescent="0.25">
      <c r="A11" s="65" t="s">
        <v>155</v>
      </c>
      <c r="B11" s="65" t="s">
        <v>153</v>
      </c>
      <c r="C11" s="65" t="s">
        <v>152</v>
      </c>
      <c r="D11" s="65" t="s">
        <v>151</v>
      </c>
      <c r="E11" s="65" t="s">
        <v>150</v>
      </c>
      <c r="F11" s="65" t="s">
        <v>149</v>
      </c>
    </row>
    <row r="12" spans="1:6" ht="15.65" x14ac:dyDescent="0.25">
      <c r="A12" s="64" t="s">
        <v>148</v>
      </c>
      <c r="B12" s="62"/>
      <c r="C12" s="62"/>
      <c r="D12" s="62"/>
      <c r="E12" s="62"/>
      <c r="F12" s="61">
        <f>F555</f>
        <v>1052628.1000000001</v>
      </c>
    </row>
    <row r="13" spans="1:6" x14ac:dyDescent="0.25">
      <c r="A13" s="60" t="s">
        <v>147</v>
      </c>
      <c r="B13" s="15" t="s">
        <v>9</v>
      </c>
      <c r="C13" s="15"/>
      <c r="D13" s="15"/>
      <c r="E13" s="15"/>
      <c r="F13" s="2">
        <f>F14+F19+F24+F71+F82+F87+F66</f>
        <v>47700.500000000007</v>
      </c>
    </row>
    <row r="14" spans="1:6" ht="41.95" customHeight="1" x14ac:dyDescent="0.25">
      <c r="A14" s="60" t="s">
        <v>146</v>
      </c>
      <c r="B14" s="15" t="s">
        <v>145</v>
      </c>
      <c r="C14" s="15" t="s">
        <v>144</v>
      </c>
      <c r="D14" s="15"/>
      <c r="E14" s="15"/>
      <c r="F14" s="2">
        <f>F15</f>
        <v>1743.5</v>
      </c>
    </row>
    <row r="15" spans="1:6" ht="18" customHeight="1" x14ac:dyDescent="0.25">
      <c r="A15" s="21" t="s">
        <v>19</v>
      </c>
      <c r="B15" s="20" t="s">
        <v>9</v>
      </c>
      <c r="C15" s="20" t="s">
        <v>23</v>
      </c>
      <c r="D15" s="20" t="s">
        <v>157</v>
      </c>
      <c r="E15" s="20"/>
      <c r="F15" s="9">
        <f>F16</f>
        <v>1743.5</v>
      </c>
    </row>
    <row r="16" spans="1:6" ht="14.95" customHeight="1" x14ac:dyDescent="0.25">
      <c r="A16" s="21" t="s">
        <v>143</v>
      </c>
      <c r="B16" s="20" t="s">
        <v>9</v>
      </c>
      <c r="C16" s="20" t="s">
        <v>23</v>
      </c>
      <c r="D16" s="20" t="s">
        <v>229</v>
      </c>
      <c r="E16" s="20"/>
      <c r="F16" s="9">
        <f>F17</f>
        <v>1743.5</v>
      </c>
    </row>
    <row r="17" spans="1:6" ht="68.95" customHeight="1" x14ac:dyDescent="0.25">
      <c r="A17" s="18" t="s">
        <v>74</v>
      </c>
      <c r="B17" s="17" t="s">
        <v>9</v>
      </c>
      <c r="C17" s="17" t="s">
        <v>23</v>
      </c>
      <c r="D17" s="26" t="s">
        <v>229</v>
      </c>
      <c r="E17" s="17" t="s">
        <v>73</v>
      </c>
      <c r="F17" s="5">
        <f>F18</f>
        <v>1743.5</v>
      </c>
    </row>
    <row r="18" spans="1:6" ht="26.5" customHeight="1" x14ac:dyDescent="0.25">
      <c r="A18" s="18" t="s">
        <v>130</v>
      </c>
      <c r="B18" s="17" t="s">
        <v>9</v>
      </c>
      <c r="C18" s="17" t="s">
        <v>23</v>
      </c>
      <c r="D18" s="26" t="s">
        <v>229</v>
      </c>
      <c r="E18" s="17" t="s">
        <v>129</v>
      </c>
      <c r="F18" s="5">
        <v>1743.5</v>
      </c>
    </row>
    <row r="19" spans="1:6" ht="25.5" customHeight="1" x14ac:dyDescent="0.25">
      <c r="A19" s="16" t="s">
        <v>142</v>
      </c>
      <c r="B19" s="14" t="s">
        <v>9</v>
      </c>
      <c r="C19" s="14" t="s">
        <v>1</v>
      </c>
      <c r="D19" s="14"/>
      <c r="E19" s="14"/>
      <c r="F19" s="2">
        <f>F20</f>
        <v>1204.9000000000001</v>
      </c>
    </row>
    <row r="20" spans="1:6" ht="15.8" customHeight="1" x14ac:dyDescent="0.25">
      <c r="A20" s="21" t="s">
        <v>19</v>
      </c>
      <c r="B20" s="19" t="s">
        <v>9</v>
      </c>
      <c r="C20" s="19" t="s">
        <v>1</v>
      </c>
      <c r="D20" s="20" t="s">
        <v>157</v>
      </c>
      <c r="E20" s="19"/>
      <c r="F20" s="9">
        <f>F21</f>
        <v>1204.9000000000001</v>
      </c>
    </row>
    <row r="21" spans="1:6" ht="27.7" customHeight="1" x14ac:dyDescent="0.25">
      <c r="A21" s="22" t="s">
        <v>141</v>
      </c>
      <c r="B21" s="19" t="s">
        <v>9</v>
      </c>
      <c r="C21" s="19" t="s">
        <v>1</v>
      </c>
      <c r="D21" s="20" t="s">
        <v>228</v>
      </c>
      <c r="E21" s="19"/>
      <c r="F21" s="9">
        <f>F22</f>
        <v>1204.9000000000001</v>
      </c>
    </row>
    <row r="22" spans="1:6" ht="62.5" customHeight="1" x14ac:dyDescent="0.25">
      <c r="A22" s="18" t="s">
        <v>74</v>
      </c>
      <c r="B22" s="17" t="s">
        <v>9</v>
      </c>
      <c r="C22" s="17" t="s">
        <v>1</v>
      </c>
      <c r="D22" s="26" t="s">
        <v>228</v>
      </c>
      <c r="E22" s="17" t="s">
        <v>73</v>
      </c>
      <c r="F22" s="5">
        <f>F23</f>
        <v>1204.9000000000001</v>
      </c>
    </row>
    <row r="23" spans="1:6" ht="26" customHeight="1" x14ac:dyDescent="0.25">
      <c r="A23" s="18" t="s">
        <v>130</v>
      </c>
      <c r="B23" s="17" t="s">
        <v>9</v>
      </c>
      <c r="C23" s="17" t="s">
        <v>1</v>
      </c>
      <c r="D23" s="26" t="s">
        <v>228</v>
      </c>
      <c r="E23" s="17" t="s">
        <v>129</v>
      </c>
      <c r="F23" s="5">
        <v>1204.9000000000001</v>
      </c>
    </row>
    <row r="24" spans="1:6" ht="67.95" customHeight="1" x14ac:dyDescent="0.25">
      <c r="A24" s="16" t="s">
        <v>140</v>
      </c>
      <c r="B24" s="14" t="s">
        <v>9</v>
      </c>
      <c r="C24" s="14" t="s">
        <v>46</v>
      </c>
      <c r="D24" s="14"/>
      <c r="E24" s="14"/>
      <c r="F24" s="59">
        <f>F25</f>
        <v>42548.100000000006</v>
      </c>
    </row>
    <row r="25" spans="1:6" ht="19.55" customHeight="1" x14ac:dyDescent="0.25">
      <c r="A25" s="21" t="s">
        <v>19</v>
      </c>
      <c r="B25" s="19" t="s">
        <v>9</v>
      </c>
      <c r="C25" s="19" t="s">
        <v>46</v>
      </c>
      <c r="D25" s="20" t="s">
        <v>157</v>
      </c>
      <c r="E25" s="19"/>
      <c r="F25" s="9">
        <f>F26+F29+F34+F39+F44+F49+F56+F61</f>
        <v>42548.100000000006</v>
      </c>
    </row>
    <row r="26" spans="1:6" ht="30.25" customHeight="1" x14ac:dyDescent="0.25">
      <c r="A26" s="55" t="s">
        <v>133</v>
      </c>
      <c r="B26" s="17" t="s">
        <v>9</v>
      </c>
      <c r="C26" s="17" t="s">
        <v>46</v>
      </c>
      <c r="D26" s="26" t="s">
        <v>158</v>
      </c>
      <c r="E26" s="17"/>
      <c r="F26" s="5">
        <f>F27</f>
        <v>27669.8</v>
      </c>
    </row>
    <row r="27" spans="1:6" ht="69.8" customHeight="1" x14ac:dyDescent="0.25">
      <c r="A27" s="18" t="s">
        <v>74</v>
      </c>
      <c r="B27" s="17" t="s">
        <v>9</v>
      </c>
      <c r="C27" s="17" t="s">
        <v>46</v>
      </c>
      <c r="D27" s="26" t="s">
        <v>158</v>
      </c>
      <c r="E27" s="17" t="s">
        <v>73</v>
      </c>
      <c r="F27" s="5">
        <f>F28</f>
        <v>27669.8</v>
      </c>
    </row>
    <row r="28" spans="1:6" ht="27.7" customHeight="1" x14ac:dyDescent="0.25">
      <c r="A28" s="18" t="s">
        <v>130</v>
      </c>
      <c r="B28" s="17" t="s">
        <v>9</v>
      </c>
      <c r="C28" s="17" t="s">
        <v>46</v>
      </c>
      <c r="D28" s="26" t="s">
        <v>158</v>
      </c>
      <c r="E28" s="17" t="s">
        <v>129</v>
      </c>
      <c r="F28" s="5">
        <v>27669.8</v>
      </c>
    </row>
    <row r="29" spans="1:6" ht="28.55" customHeight="1" x14ac:dyDescent="0.25">
      <c r="A29" s="18" t="s">
        <v>43</v>
      </c>
      <c r="B29" s="17" t="s">
        <v>9</v>
      </c>
      <c r="C29" s="17" t="s">
        <v>46</v>
      </c>
      <c r="D29" s="26" t="s">
        <v>159</v>
      </c>
      <c r="E29" s="17"/>
      <c r="F29" s="5">
        <f>F30+F32</f>
        <v>7226.0999999999995</v>
      </c>
    </row>
    <row r="30" spans="1:6" ht="27.2" x14ac:dyDescent="0.25">
      <c r="A30" s="18" t="s">
        <v>27</v>
      </c>
      <c r="B30" s="17" t="s">
        <v>9</v>
      </c>
      <c r="C30" s="17" t="s">
        <v>46</v>
      </c>
      <c r="D30" s="26" t="s">
        <v>159</v>
      </c>
      <c r="E30" s="17" t="s">
        <v>26</v>
      </c>
      <c r="F30" s="42">
        <f>F31</f>
        <v>6854.2</v>
      </c>
    </row>
    <row r="31" spans="1:6" ht="27.2" x14ac:dyDescent="0.25">
      <c r="A31" s="18" t="s">
        <v>25</v>
      </c>
      <c r="B31" s="17" t="s">
        <v>9</v>
      </c>
      <c r="C31" s="17" t="s">
        <v>46</v>
      </c>
      <c r="D31" s="26" t="s">
        <v>159</v>
      </c>
      <c r="E31" s="17" t="s">
        <v>22</v>
      </c>
      <c r="F31" s="42">
        <v>6854.2</v>
      </c>
    </row>
    <row r="32" spans="1:6" x14ac:dyDescent="0.25">
      <c r="A32" s="18" t="s">
        <v>70</v>
      </c>
      <c r="B32" s="17" t="s">
        <v>9</v>
      </c>
      <c r="C32" s="17" t="s">
        <v>46</v>
      </c>
      <c r="D32" s="26" t="s">
        <v>159</v>
      </c>
      <c r="E32" s="17" t="s">
        <v>69</v>
      </c>
      <c r="F32" s="5">
        <f>F33</f>
        <v>371.9</v>
      </c>
    </row>
    <row r="33" spans="1:6" ht="13.75" customHeight="1" x14ac:dyDescent="0.25">
      <c r="A33" s="18" t="s">
        <v>68</v>
      </c>
      <c r="B33" s="17" t="s">
        <v>9</v>
      </c>
      <c r="C33" s="17" t="s">
        <v>46</v>
      </c>
      <c r="D33" s="26" t="s">
        <v>159</v>
      </c>
      <c r="E33" s="17" t="s">
        <v>67</v>
      </c>
      <c r="F33" s="5">
        <v>371.9</v>
      </c>
    </row>
    <row r="34" spans="1:6" ht="41.3" customHeight="1" x14ac:dyDescent="0.25">
      <c r="A34" s="22" t="s">
        <v>60</v>
      </c>
      <c r="B34" s="19" t="s">
        <v>9</v>
      </c>
      <c r="C34" s="19" t="s">
        <v>46</v>
      </c>
      <c r="D34" s="19" t="s">
        <v>167</v>
      </c>
      <c r="E34" s="19"/>
      <c r="F34" s="9">
        <f>F35+F37</f>
        <v>1474.8999999999999</v>
      </c>
    </row>
    <row r="35" spans="1:6" ht="66.75" customHeight="1" x14ac:dyDescent="0.25">
      <c r="A35" s="18" t="s">
        <v>74</v>
      </c>
      <c r="B35" s="17" t="s">
        <v>9</v>
      </c>
      <c r="C35" s="17" t="s">
        <v>46</v>
      </c>
      <c r="D35" s="17" t="s">
        <v>167</v>
      </c>
      <c r="E35" s="17" t="s">
        <v>73</v>
      </c>
      <c r="F35" s="5">
        <f>F36</f>
        <v>1356.6</v>
      </c>
    </row>
    <row r="36" spans="1:6" ht="27" customHeight="1" x14ac:dyDescent="0.25">
      <c r="A36" s="18" t="s">
        <v>130</v>
      </c>
      <c r="B36" s="17" t="s">
        <v>9</v>
      </c>
      <c r="C36" s="17" t="s">
        <v>46</v>
      </c>
      <c r="D36" s="17" t="s">
        <v>167</v>
      </c>
      <c r="E36" s="17" t="s">
        <v>129</v>
      </c>
      <c r="F36" s="5">
        <v>1356.6</v>
      </c>
    </row>
    <row r="37" spans="1:6" ht="27.2" x14ac:dyDescent="0.25">
      <c r="A37" s="18" t="s">
        <v>27</v>
      </c>
      <c r="B37" s="17" t="s">
        <v>9</v>
      </c>
      <c r="C37" s="17" t="s">
        <v>46</v>
      </c>
      <c r="D37" s="17" t="s">
        <v>167</v>
      </c>
      <c r="E37" s="17" t="s">
        <v>26</v>
      </c>
      <c r="F37" s="5">
        <f>F38</f>
        <v>118.3</v>
      </c>
    </row>
    <row r="38" spans="1:6" ht="27.2" x14ac:dyDescent="0.25">
      <c r="A38" s="18" t="s">
        <v>25</v>
      </c>
      <c r="B38" s="17" t="s">
        <v>9</v>
      </c>
      <c r="C38" s="17" t="s">
        <v>46</v>
      </c>
      <c r="D38" s="17" t="s">
        <v>167</v>
      </c>
      <c r="E38" s="17" t="s">
        <v>22</v>
      </c>
      <c r="F38" s="5">
        <v>118.3</v>
      </c>
    </row>
    <row r="39" spans="1:6" ht="40.75" x14ac:dyDescent="0.25">
      <c r="A39" s="22" t="s">
        <v>139</v>
      </c>
      <c r="B39" s="19" t="s">
        <v>9</v>
      </c>
      <c r="C39" s="19" t="s">
        <v>46</v>
      </c>
      <c r="D39" s="19" t="s">
        <v>244</v>
      </c>
      <c r="E39" s="19"/>
      <c r="F39" s="9">
        <f>F40+F42</f>
        <v>1022.9</v>
      </c>
    </row>
    <row r="40" spans="1:6" ht="64.55" customHeight="1" x14ac:dyDescent="0.25">
      <c r="A40" s="18" t="s">
        <v>74</v>
      </c>
      <c r="B40" s="17" t="s">
        <v>9</v>
      </c>
      <c r="C40" s="17" t="s">
        <v>46</v>
      </c>
      <c r="D40" s="17" t="s">
        <v>244</v>
      </c>
      <c r="E40" s="17" t="s">
        <v>73</v>
      </c>
      <c r="F40" s="5">
        <f>F41</f>
        <v>746.5</v>
      </c>
    </row>
    <row r="41" spans="1:6" ht="27" customHeight="1" x14ac:dyDescent="0.25">
      <c r="A41" s="18" t="s">
        <v>135</v>
      </c>
      <c r="B41" s="17" t="s">
        <v>9</v>
      </c>
      <c r="C41" s="17" t="s">
        <v>46</v>
      </c>
      <c r="D41" s="17" t="s">
        <v>244</v>
      </c>
      <c r="E41" s="17" t="s">
        <v>129</v>
      </c>
      <c r="F41" s="5">
        <v>746.5</v>
      </c>
    </row>
    <row r="42" spans="1:6" ht="27.2" x14ac:dyDescent="0.25">
      <c r="A42" s="18" t="s">
        <v>27</v>
      </c>
      <c r="B42" s="17" t="s">
        <v>9</v>
      </c>
      <c r="C42" s="17" t="s">
        <v>46</v>
      </c>
      <c r="D42" s="17" t="s">
        <v>244</v>
      </c>
      <c r="E42" s="17" t="s">
        <v>26</v>
      </c>
      <c r="F42" s="5">
        <f>F43</f>
        <v>276.39999999999998</v>
      </c>
    </row>
    <row r="43" spans="1:6" ht="27.2" x14ac:dyDescent="0.25">
      <c r="A43" s="18" t="s">
        <v>25</v>
      </c>
      <c r="B43" s="17" t="s">
        <v>9</v>
      </c>
      <c r="C43" s="17" t="s">
        <v>46</v>
      </c>
      <c r="D43" s="17" t="s">
        <v>244</v>
      </c>
      <c r="E43" s="17" t="s">
        <v>22</v>
      </c>
      <c r="F43" s="5">
        <v>276.39999999999998</v>
      </c>
    </row>
    <row r="44" spans="1:6" ht="54.35" x14ac:dyDescent="0.25">
      <c r="A44" s="22" t="s">
        <v>52</v>
      </c>
      <c r="B44" s="19" t="s">
        <v>9</v>
      </c>
      <c r="C44" s="19" t="s">
        <v>46</v>
      </c>
      <c r="D44" s="19" t="s">
        <v>245</v>
      </c>
      <c r="E44" s="19"/>
      <c r="F44" s="9">
        <f>F45+F47</f>
        <v>4680.3999999999996</v>
      </c>
    </row>
    <row r="45" spans="1:6" ht="65.25" customHeight="1" x14ac:dyDescent="0.25">
      <c r="A45" s="18" t="s">
        <v>74</v>
      </c>
      <c r="B45" s="17" t="s">
        <v>9</v>
      </c>
      <c r="C45" s="17" t="s">
        <v>46</v>
      </c>
      <c r="D45" s="17" t="s">
        <v>245</v>
      </c>
      <c r="E45" s="17" t="s">
        <v>73</v>
      </c>
      <c r="F45" s="5">
        <f>F46</f>
        <v>1508.8</v>
      </c>
    </row>
    <row r="46" spans="1:6" ht="29.25" customHeight="1" x14ac:dyDescent="0.25">
      <c r="A46" s="18" t="s">
        <v>130</v>
      </c>
      <c r="B46" s="17" t="s">
        <v>9</v>
      </c>
      <c r="C46" s="17" t="s">
        <v>46</v>
      </c>
      <c r="D46" s="17" t="s">
        <v>245</v>
      </c>
      <c r="E46" s="17" t="s">
        <v>129</v>
      </c>
      <c r="F46" s="5">
        <v>1508.8</v>
      </c>
    </row>
    <row r="47" spans="1:6" ht="26.5" customHeight="1" x14ac:dyDescent="0.25">
      <c r="A47" s="18" t="s">
        <v>27</v>
      </c>
      <c r="B47" s="17" t="s">
        <v>9</v>
      </c>
      <c r="C47" s="17" t="s">
        <v>46</v>
      </c>
      <c r="D47" s="17" t="s">
        <v>245</v>
      </c>
      <c r="E47" s="17" t="s">
        <v>26</v>
      </c>
      <c r="F47" s="5">
        <f>F48</f>
        <v>3171.6</v>
      </c>
    </row>
    <row r="48" spans="1:6" ht="26.5" customHeight="1" x14ac:dyDescent="0.25">
      <c r="A48" s="18" t="s">
        <v>25</v>
      </c>
      <c r="B48" s="17" t="s">
        <v>9</v>
      </c>
      <c r="C48" s="17" t="s">
        <v>46</v>
      </c>
      <c r="D48" s="17" t="s">
        <v>245</v>
      </c>
      <c r="E48" s="17" t="s">
        <v>22</v>
      </c>
      <c r="F48" s="5">
        <v>3171.6</v>
      </c>
    </row>
    <row r="49" spans="1:6" ht="39.75" customHeight="1" x14ac:dyDescent="0.25">
      <c r="A49" s="11" t="s">
        <v>138</v>
      </c>
      <c r="B49" s="10" t="s">
        <v>9</v>
      </c>
      <c r="C49" s="10" t="s">
        <v>46</v>
      </c>
      <c r="D49" s="10" t="s">
        <v>160</v>
      </c>
      <c r="E49" s="19"/>
      <c r="F49" s="9">
        <f>F50+F52+F54</f>
        <v>5.0999999999999996</v>
      </c>
    </row>
    <row r="50" spans="1:6" ht="65.25" customHeight="1" x14ac:dyDescent="0.25">
      <c r="A50" s="18" t="s">
        <v>74</v>
      </c>
      <c r="B50" s="6" t="s">
        <v>9</v>
      </c>
      <c r="C50" s="6" t="s">
        <v>46</v>
      </c>
      <c r="D50" s="6" t="s">
        <v>160</v>
      </c>
      <c r="E50" s="17" t="s">
        <v>73</v>
      </c>
      <c r="F50" s="5">
        <f>F51</f>
        <v>3.2</v>
      </c>
    </row>
    <row r="51" spans="1:6" ht="29.25" customHeight="1" x14ac:dyDescent="0.25">
      <c r="A51" s="18" t="s">
        <v>130</v>
      </c>
      <c r="B51" s="6" t="s">
        <v>9</v>
      </c>
      <c r="C51" s="6" t="s">
        <v>46</v>
      </c>
      <c r="D51" s="6" t="s">
        <v>160</v>
      </c>
      <c r="E51" s="17" t="s">
        <v>129</v>
      </c>
      <c r="F51" s="5">
        <v>3.2</v>
      </c>
    </row>
    <row r="52" spans="1:6" ht="29.25" customHeight="1" x14ac:dyDescent="0.25">
      <c r="A52" s="18" t="s">
        <v>27</v>
      </c>
      <c r="B52" s="6" t="s">
        <v>9</v>
      </c>
      <c r="C52" s="6" t="s">
        <v>46</v>
      </c>
      <c r="D52" s="6" t="s">
        <v>160</v>
      </c>
      <c r="E52" s="17" t="s">
        <v>26</v>
      </c>
      <c r="F52" s="5">
        <f>F53</f>
        <v>0.4</v>
      </c>
    </row>
    <row r="53" spans="1:6" ht="30.75" customHeight="1" x14ac:dyDescent="0.25">
      <c r="A53" s="18" t="s">
        <v>25</v>
      </c>
      <c r="B53" s="6" t="s">
        <v>9</v>
      </c>
      <c r="C53" s="6" t="s">
        <v>46</v>
      </c>
      <c r="D53" s="6" t="s">
        <v>160</v>
      </c>
      <c r="E53" s="17" t="s">
        <v>22</v>
      </c>
      <c r="F53" s="5">
        <v>0.4</v>
      </c>
    </row>
    <row r="54" spans="1:6" ht="18" customHeight="1" x14ac:dyDescent="0.25">
      <c r="A54" s="18" t="s">
        <v>102</v>
      </c>
      <c r="B54" s="6" t="s">
        <v>9</v>
      </c>
      <c r="C54" s="6" t="s">
        <v>46</v>
      </c>
      <c r="D54" s="6" t="s">
        <v>160</v>
      </c>
      <c r="E54" s="17" t="s">
        <v>4</v>
      </c>
      <c r="F54" s="5">
        <f>F55</f>
        <v>1.5</v>
      </c>
    </row>
    <row r="55" spans="1:6" ht="15.8" customHeight="1" x14ac:dyDescent="0.25">
      <c r="A55" s="18" t="s">
        <v>121</v>
      </c>
      <c r="B55" s="6" t="s">
        <v>9</v>
      </c>
      <c r="C55" s="6" t="s">
        <v>46</v>
      </c>
      <c r="D55" s="6" t="s">
        <v>160</v>
      </c>
      <c r="E55" s="17" t="s">
        <v>120</v>
      </c>
      <c r="F55" s="5">
        <v>1.5</v>
      </c>
    </row>
    <row r="56" spans="1:6" ht="67.95" x14ac:dyDescent="0.25">
      <c r="A56" s="11" t="s">
        <v>137</v>
      </c>
      <c r="B56" s="10" t="s">
        <v>9</v>
      </c>
      <c r="C56" s="10" t="s">
        <v>46</v>
      </c>
      <c r="D56" s="10" t="s">
        <v>161</v>
      </c>
      <c r="E56" s="10"/>
      <c r="F56" s="9">
        <f>F57+F59</f>
        <v>83.399999999999991</v>
      </c>
    </row>
    <row r="57" spans="1:6" ht="70" customHeight="1" x14ac:dyDescent="0.25">
      <c r="A57" s="18" t="s">
        <v>74</v>
      </c>
      <c r="B57" s="6" t="s">
        <v>9</v>
      </c>
      <c r="C57" s="6" t="s">
        <v>46</v>
      </c>
      <c r="D57" s="6" t="s">
        <v>161</v>
      </c>
      <c r="E57" s="17" t="s">
        <v>73</v>
      </c>
      <c r="F57" s="5">
        <f>F58</f>
        <v>75.599999999999994</v>
      </c>
    </row>
    <row r="58" spans="1:6" ht="27.7" customHeight="1" x14ac:dyDescent="0.25">
      <c r="A58" s="18" t="s">
        <v>130</v>
      </c>
      <c r="B58" s="6" t="s">
        <v>9</v>
      </c>
      <c r="C58" s="6" t="s">
        <v>46</v>
      </c>
      <c r="D58" s="6" t="s">
        <v>161</v>
      </c>
      <c r="E58" s="17" t="s">
        <v>129</v>
      </c>
      <c r="F58" s="5">
        <v>75.599999999999994</v>
      </c>
    </row>
    <row r="59" spans="1:6" ht="27.2" x14ac:dyDescent="0.25">
      <c r="A59" s="18" t="s">
        <v>27</v>
      </c>
      <c r="B59" s="6" t="s">
        <v>9</v>
      </c>
      <c r="C59" s="6" t="s">
        <v>46</v>
      </c>
      <c r="D59" s="6" t="s">
        <v>161</v>
      </c>
      <c r="E59" s="17" t="s">
        <v>26</v>
      </c>
      <c r="F59" s="5">
        <f>F60</f>
        <v>7.8</v>
      </c>
    </row>
    <row r="60" spans="1:6" ht="28.55" customHeight="1" x14ac:dyDescent="0.25">
      <c r="A60" s="18" t="s">
        <v>25</v>
      </c>
      <c r="B60" s="6" t="s">
        <v>9</v>
      </c>
      <c r="C60" s="6" t="s">
        <v>46</v>
      </c>
      <c r="D60" s="6" t="s">
        <v>161</v>
      </c>
      <c r="E60" s="17" t="s">
        <v>22</v>
      </c>
      <c r="F60" s="5">
        <v>7.8</v>
      </c>
    </row>
    <row r="61" spans="1:6" ht="51.8" customHeight="1" x14ac:dyDescent="0.25">
      <c r="A61" s="58" t="s">
        <v>136</v>
      </c>
      <c r="B61" s="10" t="s">
        <v>9</v>
      </c>
      <c r="C61" s="10" t="s">
        <v>46</v>
      </c>
      <c r="D61" s="10" t="s">
        <v>162</v>
      </c>
      <c r="E61" s="10"/>
      <c r="F61" s="9">
        <f>F64+F62</f>
        <v>385.5</v>
      </c>
    </row>
    <row r="62" spans="1:6" ht="69.8" customHeight="1" x14ac:dyDescent="0.25">
      <c r="A62" s="18" t="s">
        <v>74</v>
      </c>
      <c r="B62" s="17" t="s">
        <v>9</v>
      </c>
      <c r="C62" s="17" t="s">
        <v>46</v>
      </c>
      <c r="D62" s="6" t="s">
        <v>162</v>
      </c>
      <c r="E62" s="17" t="s">
        <v>73</v>
      </c>
      <c r="F62" s="5">
        <f>F63</f>
        <v>374.4</v>
      </c>
    </row>
    <row r="63" spans="1:6" ht="26.5" customHeight="1" x14ac:dyDescent="0.25">
      <c r="A63" s="18" t="s">
        <v>135</v>
      </c>
      <c r="B63" s="17" t="s">
        <v>9</v>
      </c>
      <c r="C63" s="17" t="s">
        <v>46</v>
      </c>
      <c r="D63" s="6" t="s">
        <v>162</v>
      </c>
      <c r="E63" s="17" t="s">
        <v>129</v>
      </c>
      <c r="F63" s="5">
        <v>374.4</v>
      </c>
    </row>
    <row r="64" spans="1:6" ht="27.2" x14ac:dyDescent="0.25">
      <c r="A64" s="57" t="s">
        <v>27</v>
      </c>
      <c r="B64" s="6" t="s">
        <v>9</v>
      </c>
      <c r="C64" s="6" t="s">
        <v>46</v>
      </c>
      <c r="D64" s="6" t="s">
        <v>162</v>
      </c>
      <c r="E64" s="56" t="s">
        <v>26</v>
      </c>
      <c r="F64" s="5">
        <f>F65</f>
        <v>11.1</v>
      </c>
    </row>
    <row r="65" spans="1:6" ht="27.2" x14ac:dyDescent="0.25">
      <c r="A65" s="57" t="s">
        <v>25</v>
      </c>
      <c r="B65" s="6" t="s">
        <v>9</v>
      </c>
      <c r="C65" s="6" t="s">
        <v>46</v>
      </c>
      <c r="D65" s="6" t="s">
        <v>162</v>
      </c>
      <c r="E65" s="56" t="s">
        <v>22</v>
      </c>
      <c r="F65" s="5">
        <v>11.1</v>
      </c>
    </row>
    <row r="66" spans="1:6" x14ac:dyDescent="0.25">
      <c r="A66" s="73" t="s">
        <v>163</v>
      </c>
      <c r="B66" s="12" t="s">
        <v>9</v>
      </c>
      <c r="C66" s="12" t="s">
        <v>99</v>
      </c>
      <c r="D66" s="74"/>
      <c r="E66" s="75"/>
      <c r="F66" s="2">
        <f>F67</f>
        <v>307.8</v>
      </c>
    </row>
    <row r="67" spans="1:6" ht="16.5" customHeight="1" x14ac:dyDescent="0.25">
      <c r="A67" s="21" t="s">
        <v>19</v>
      </c>
      <c r="B67" s="10" t="s">
        <v>9</v>
      </c>
      <c r="C67" s="10" t="s">
        <v>99</v>
      </c>
      <c r="D67" s="20" t="s">
        <v>157</v>
      </c>
      <c r="E67" s="75"/>
      <c r="F67" s="9">
        <f>F68</f>
        <v>307.8</v>
      </c>
    </row>
    <row r="68" spans="1:6" ht="54" customHeight="1" x14ac:dyDescent="0.25">
      <c r="A68" s="58" t="s">
        <v>164</v>
      </c>
      <c r="B68" s="10" t="s">
        <v>9</v>
      </c>
      <c r="C68" s="10" t="s">
        <v>99</v>
      </c>
      <c r="D68" s="10" t="s">
        <v>165</v>
      </c>
      <c r="E68" s="76"/>
      <c r="F68" s="9">
        <f>F69</f>
        <v>307.8</v>
      </c>
    </row>
    <row r="69" spans="1:6" ht="28.55" customHeight="1" x14ac:dyDescent="0.25">
      <c r="A69" s="57" t="s">
        <v>27</v>
      </c>
      <c r="B69" s="6" t="s">
        <v>9</v>
      </c>
      <c r="C69" s="6" t="s">
        <v>99</v>
      </c>
      <c r="D69" s="6" t="s">
        <v>165</v>
      </c>
      <c r="E69" s="56" t="s">
        <v>26</v>
      </c>
      <c r="F69" s="5">
        <f>F70</f>
        <v>307.8</v>
      </c>
    </row>
    <row r="70" spans="1:6" ht="28.55" customHeight="1" x14ac:dyDescent="0.25">
      <c r="A70" s="57" t="s">
        <v>25</v>
      </c>
      <c r="B70" s="6" t="s">
        <v>9</v>
      </c>
      <c r="C70" s="6" t="s">
        <v>99</v>
      </c>
      <c r="D70" s="6" t="s">
        <v>165</v>
      </c>
      <c r="E70" s="56" t="s">
        <v>22</v>
      </c>
      <c r="F70" s="5">
        <v>307.8</v>
      </c>
    </row>
    <row r="71" spans="1:6" ht="40.75" customHeight="1" x14ac:dyDescent="0.25">
      <c r="A71" s="13" t="s">
        <v>134</v>
      </c>
      <c r="B71" s="14" t="s">
        <v>9</v>
      </c>
      <c r="C71" s="14" t="s">
        <v>41</v>
      </c>
      <c r="D71" s="12"/>
      <c r="E71" s="12"/>
      <c r="F71" s="2">
        <f>F72</f>
        <v>1368.7</v>
      </c>
    </row>
    <row r="72" spans="1:6" ht="20.25" customHeight="1" x14ac:dyDescent="0.25">
      <c r="A72" s="21" t="s">
        <v>19</v>
      </c>
      <c r="B72" s="19" t="s">
        <v>9</v>
      </c>
      <c r="C72" s="19" t="s">
        <v>41</v>
      </c>
      <c r="D72" s="20" t="s">
        <v>157</v>
      </c>
      <c r="E72" s="19"/>
      <c r="F72" s="9">
        <f>F73+F76+F79</f>
        <v>1368.7</v>
      </c>
    </row>
    <row r="73" spans="1:6" ht="32.299999999999997" customHeight="1" x14ac:dyDescent="0.25">
      <c r="A73" s="55" t="s">
        <v>133</v>
      </c>
      <c r="B73" s="17" t="s">
        <v>9</v>
      </c>
      <c r="C73" s="17" t="s">
        <v>41</v>
      </c>
      <c r="D73" s="26" t="s">
        <v>158</v>
      </c>
      <c r="E73" s="17"/>
      <c r="F73" s="5">
        <f>F74</f>
        <v>782.1</v>
      </c>
    </row>
    <row r="74" spans="1:6" ht="66.25" customHeight="1" x14ac:dyDescent="0.25">
      <c r="A74" s="18" t="s">
        <v>74</v>
      </c>
      <c r="B74" s="17" t="s">
        <v>9</v>
      </c>
      <c r="C74" s="17" t="s">
        <v>41</v>
      </c>
      <c r="D74" s="26" t="s">
        <v>158</v>
      </c>
      <c r="E74" s="17" t="s">
        <v>73</v>
      </c>
      <c r="F74" s="5">
        <f>F75</f>
        <v>782.1</v>
      </c>
    </row>
    <row r="75" spans="1:6" ht="27" customHeight="1" x14ac:dyDescent="0.25">
      <c r="A75" s="18" t="s">
        <v>130</v>
      </c>
      <c r="B75" s="17" t="s">
        <v>9</v>
      </c>
      <c r="C75" s="17" t="s">
        <v>41</v>
      </c>
      <c r="D75" s="26" t="s">
        <v>158</v>
      </c>
      <c r="E75" s="17" t="s">
        <v>129</v>
      </c>
      <c r="F75" s="5">
        <v>782.1</v>
      </c>
    </row>
    <row r="76" spans="1:6" ht="27.2" x14ac:dyDescent="0.25">
      <c r="A76" s="18" t="s">
        <v>43</v>
      </c>
      <c r="B76" s="17" t="s">
        <v>9</v>
      </c>
      <c r="C76" s="17" t="s">
        <v>41</v>
      </c>
      <c r="D76" s="26" t="s">
        <v>159</v>
      </c>
      <c r="E76" s="17"/>
      <c r="F76" s="5">
        <f>F77</f>
        <v>7.9</v>
      </c>
    </row>
    <row r="77" spans="1:6" ht="27.2" x14ac:dyDescent="0.25">
      <c r="A77" s="18" t="s">
        <v>27</v>
      </c>
      <c r="B77" s="17" t="s">
        <v>9</v>
      </c>
      <c r="C77" s="17" t="s">
        <v>41</v>
      </c>
      <c r="D77" s="26" t="s">
        <v>159</v>
      </c>
      <c r="E77" s="17" t="s">
        <v>26</v>
      </c>
      <c r="F77" s="5">
        <f>F78</f>
        <v>7.9</v>
      </c>
    </row>
    <row r="78" spans="1:6" ht="27" customHeight="1" x14ac:dyDescent="0.25">
      <c r="A78" s="18" t="s">
        <v>25</v>
      </c>
      <c r="B78" s="17" t="s">
        <v>9</v>
      </c>
      <c r="C78" s="17" t="s">
        <v>41</v>
      </c>
      <c r="D78" s="26" t="s">
        <v>159</v>
      </c>
      <c r="E78" s="17" t="s">
        <v>22</v>
      </c>
      <c r="F78" s="5">
        <v>7.9</v>
      </c>
    </row>
    <row r="79" spans="1:6" ht="27.2" x14ac:dyDescent="0.25">
      <c r="A79" s="18" t="s">
        <v>132</v>
      </c>
      <c r="B79" s="17" t="s">
        <v>9</v>
      </c>
      <c r="C79" s="17" t="s">
        <v>41</v>
      </c>
      <c r="D79" s="26" t="s">
        <v>166</v>
      </c>
      <c r="E79" s="17"/>
      <c r="F79" s="5">
        <f>F80</f>
        <v>578.70000000000005</v>
      </c>
    </row>
    <row r="80" spans="1:6" ht="66.75" customHeight="1" x14ac:dyDescent="0.25">
      <c r="A80" s="18" t="s">
        <v>131</v>
      </c>
      <c r="B80" s="17" t="s">
        <v>9</v>
      </c>
      <c r="C80" s="17" t="s">
        <v>41</v>
      </c>
      <c r="D80" s="26" t="s">
        <v>166</v>
      </c>
      <c r="E80" s="17" t="s">
        <v>73</v>
      </c>
      <c r="F80" s="5">
        <f>F81</f>
        <v>578.70000000000005</v>
      </c>
    </row>
    <row r="81" spans="1:6" ht="26.5" customHeight="1" x14ac:dyDescent="0.25">
      <c r="A81" s="18" t="s">
        <v>130</v>
      </c>
      <c r="B81" s="17" t="s">
        <v>9</v>
      </c>
      <c r="C81" s="17" t="s">
        <v>41</v>
      </c>
      <c r="D81" s="26" t="s">
        <v>166</v>
      </c>
      <c r="E81" s="17" t="s">
        <v>129</v>
      </c>
      <c r="F81" s="5">
        <v>578.70000000000005</v>
      </c>
    </row>
    <row r="82" spans="1:6" x14ac:dyDescent="0.25">
      <c r="A82" s="16" t="s">
        <v>128</v>
      </c>
      <c r="B82" s="14" t="s">
        <v>9</v>
      </c>
      <c r="C82" s="14" t="s">
        <v>33</v>
      </c>
      <c r="D82" s="14"/>
      <c r="E82" s="14"/>
      <c r="F82" s="2">
        <f>F83</f>
        <v>0</v>
      </c>
    </row>
    <row r="83" spans="1:6" ht="16.5" customHeight="1" x14ac:dyDescent="0.25">
      <c r="A83" s="21" t="s">
        <v>19</v>
      </c>
      <c r="B83" s="19" t="s">
        <v>9</v>
      </c>
      <c r="C83" s="19" t="s">
        <v>33</v>
      </c>
      <c r="D83" s="20" t="s">
        <v>157</v>
      </c>
      <c r="E83" s="19"/>
      <c r="F83" s="9">
        <f>F84</f>
        <v>0</v>
      </c>
    </row>
    <row r="84" spans="1:6" ht="15.8" customHeight="1" x14ac:dyDescent="0.25">
      <c r="A84" s="27" t="s">
        <v>127</v>
      </c>
      <c r="B84" s="23" t="s">
        <v>9</v>
      </c>
      <c r="C84" s="23" t="s">
        <v>33</v>
      </c>
      <c r="D84" s="23" t="s">
        <v>168</v>
      </c>
      <c r="E84" s="23"/>
      <c r="F84" s="5">
        <f>F85</f>
        <v>0</v>
      </c>
    </row>
    <row r="85" spans="1:6" x14ac:dyDescent="0.25">
      <c r="A85" s="27" t="s">
        <v>70</v>
      </c>
      <c r="B85" s="23" t="s">
        <v>9</v>
      </c>
      <c r="C85" s="23" t="s">
        <v>33</v>
      </c>
      <c r="D85" s="23" t="s">
        <v>168</v>
      </c>
      <c r="E85" s="23" t="s">
        <v>69</v>
      </c>
      <c r="F85" s="5">
        <f>F86</f>
        <v>0</v>
      </c>
    </row>
    <row r="86" spans="1:6" ht="14.95" customHeight="1" x14ac:dyDescent="0.25">
      <c r="A86" s="32" t="s">
        <v>126</v>
      </c>
      <c r="B86" s="23" t="s">
        <v>9</v>
      </c>
      <c r="C86" s="23" t="s">
        <v>33</v>
      </c>
      <c r="D86" s="23" t="s">
        <v>168</v>
      </c>
      <c r="E86" s="23" t="s">
        <v>125</v>
      </c>
      <c r="F86" s="5">
        <v>0</v>
      </c>
    </row>
    <row r="87" spans="1:6" x14ac:dyDescent="0.25">
      <c r="A87" s="32" t="s">
        <v>314</v>
      </c>
      <c r="B87" s="14" t="s">
        <v>9</v>
      </c>
      <c r="C87" s="14" t="s">
        <v>15</v>
      </c>
      <c r="D87" s="23"/>
      <c r="E87" s="23"/>
      <c r="F87" s="2">
        <f>F88</f>
        <v>527.5</v>
      </c>
    </row>
    <row r="88" spans="1:6" ht="25.5" customHeight="1" x14ac:dyDescent="0.25">
      <c r="A88" s="43" t="s">
        <v>313</v>
      </c>
      <c r="B88" s="19" t="s">
        <v>9</v>
      </c>
      <c r="C88" s="19" t="s">
        <v>15</v>
      </c>
      <c r="D88" s="24" t="s">
        <v>312</v>
      </c>
      <c r="E88" s="24"/>
      <c r="F88" s="9">
        <f>F89+F94</f>
        <v>527.5</v>
      </c>
    </row>
    <row r="89" spans="1:6" ht="68.3" customHeight="1" x14ac:dyDescent="0.25">
      <c r="A89" s="43" t="s">
        <v>311</v>
      </c>
      <c r="B89" s="19" t="s">
        <v>9</v>
      </c>
      <c r="C89" s="19" t="s">
        <v>15</v>
      </c>
      <c r="D89" s="24" t="s">
        <v>309</v>
      </c>
      <c r="E89" s="24"/>
      <c r="F89" s="9">
        <f>F90+F92</f>
        <v>27.5</v>
      </c>
    </row>
    <row r="90" spans="1:6" ht="27.2" x14ac:dyDescent="0.25">
      <c r="A90" s="18" t="s">
        <v>27</v>
      </c>
      <c r="B90" s="17" t="s">
        <v>9</v>
      </c>
      <c r="C90" s="17" t="s">
        <v>15</v>
      </c>
      <c r="D90" s="23" t="s">
        <v>309</v>
      </c>
      <c r="E90" s="23" t="s">
        <v>26</v>
      </c>
      <c r="F90" s="5">
        <f>F91</f>
        <v>2.5</v>
      </c>
    </row>
    <row r="91" spans="1:6" ht="25.5" customHeight="1" x14ac:dyDescent="0.25">
      <c r="A91" s="18" t="s">
        <v>25</v>
      </c>
      <c r="B91" s="17" t="s">
        <v>9</v>
      </c>
      <c r="C91" s="17" t="s">
        <v>15</v>
      </c>
      <c r="D91" s="23" t="s">
        <v>309</v>
      </c>
      <c r="E91" s="23" t="s">
        <v>22</v>
      </c>
      <c r="F91" s="5">
        <v>2.5</v>
      </c>
    </row>
    <row r="92" spans="1:6" ht="23.3" customHeight="1" x14ac:dyDescent="0.25">
      <c r="A92" s="25" t="s">
        <v>36</v>
      </c>
      <c r="B92" s="17" t="s">
        <v>9</v>
      </c>
      <c r="C92" s="17" t="s">
        <v>15</v>
      </c>
      <c r="D92" s="23" t="s">
        <v>309</v>
      </c>
      <c r="E92" s="23" t="s">
        <v>35</v>
      </c>
      <c r="F92" s="5">
        <f>F93</f>
        <v>25</v>
      </c>
    </row>
    <row r="93" spans="1:6" ht="40.6" customHeight="1" x14ac:dyDescent="0.25">
      <c r="A93" s="18" t="s">
        <v>626</v>
      </c>
      <c r="B93" s="17" t="s">
        <v>9</v>
      </c>
      <c r="C93" s="17" t="s">
        <v>15</v>
      </c>
      <c r="D93" s="23" t="s">
        <v>309</v>
      </c>
      <c r="E93" s="23" t="s">
        <v>627</v>
      </c>
      <c r="F93" s="5">
        <v>25</v>
      </c>
    </row>
    <row r="94" spans="1:6" ht="92.25" customHeight="1" x14ac:dyDescent="0.25">
      <c r="A94" s="265" t="s">
        <v>310</v>
      </c>
      <c r="B94" s="19" t="s">
        <v>9</v>
      </c>
      <c r="C94" s="19" t="s">
        <v>15</v>
      </c>
      <c r="D94" s="24" t="s">
        <v>340</v>
      </c>
      <c r="E94" s="24"/>
      <c r="F94" s="9">
        <f>F95</f>
        <v>500</v>
      </c>
    </row>
    <row r="95" spans="1:6" ht="27" customHeight="1" x14ac:dyDescent="0.25">
      <c r="A95" s="25" t="s">
        <v>36</v>
      </c>
      <c r="B95" s="17" t="s">
        <v>9</v>
      </c>
      <c r="C95" s="17" t="s">
        <v>15</v>
      </c>
      <c r="D95" s="23" t="s">
        <v>340</v>
      </c>
      <c r="E95" s="23" t="s">
        <v>35</v>
      </c>
      <c r="F95" s="5">
        <f>F96</f>
        <v>500</v>
      </c>
    </row>
    <row r="96" spans="1:6" ht="41.95" customHeight="1" x14ac:dyDescent="0.25">
      <c r="A96" s="18" t="s">
        <v>626</v>
      </c>
      <c r="B96" s="17" t="s">
        <v>9</v>
      </c>
      <c r="C96" s="17" t="s">
        <v>15</v>
      </c>
      <c r="D96" s="23" t="s">
        <v>340</v>
      </c>
      <c r="E96" s="23" t="s">
        <v>627</v>
      </c>
      <c r="F96" s="5">
        <v>500</v>
      </c>
    </row>
    <row r="97" spans="1:6" x14ac:dyDescent="0.25">
      <c r="A97" s="53" t="s">
        <v>124</v>
      </c>
      <c r="B97" s="51" t="s">
        <v>23</v>
      </c>
      <c r="C97" s="51"/>
      <c r="D97" s="51"/>
      <c r="E97" s="51"/>
      <c r="F97" s="2">
        <f>F98</f>
        <v>1908</v>
      </c>
    </row>
    <row r="98" spans="1:6" x14ac:dyDescent="0.25">
      <c r="A98" s="13" t="s">
        <v>123</v>
      </c>
      <c r="B98" s="12" t="s">
        <v>23</v>
      </c>
      <c r="C98" s="12" t="s">
        <v>1</v>
      </c>
      <c r="D98" s="12"/>
      <c r="E98" s="12"/>
      <c r="F98" s="2">
        <f>F99</f>
        <v>1908</v>
      </c>
    </row>
    <row r="99" spans="1:6" x14ac:dyDescent="0.25">
      <c r="A99" s="21" t="s">
        <v>19</v>
      </c>
      <c r="B99" s="19" t="s">
        <v>23</v>
      </c>
      <c r="C99" s="19" t="s">
        <v>1</v>
      </c>
      <c r="D99" s="20" t="s">
        <v>157</v>
      </c>
      <c r="E99" s="12"/>
      <c r="F99" s="9">
        <f>F100</f>
        <v>1908</v>
      </c>
    </row>
    <row r="100" spans="1:6" ht="30.25" customHeight="1" x14ac:dyDescent="0.25">
      <c r="A100" s="50" t="s">
        <v>122</v>
      </c>
      <c r="B100" s="6" t="s">
        <v>23</v>
      </c>
      <c r="C100" s="6" t="s">
        <v>1</v>
      </c>
      <c r="D100" s="6" t="s">
        <v>169</v>
      </c>
      <c r="E100" s="6" t="s">
        <v>113</v>
      </c>
      <c r="F100" s="5">
        <f>F101</f>
        <v>1908</v>
      </c>
    </row>
    <row r="101" spans="1:6" ht="13.6" customHeight="1" x14ac:dyDescent="0.25">
      <c r="A101" s="50" t="s">
        <v>102</v>
      </c>
      <c r="B101" s="6" t="s">
        <v>23</v>
      </c>
      <c r="C101" s="6" t="s">
        <v>1</v>
      </c>
      <c r="D101" s="6" t="s">
        <v>169</v>
      </c>
      <c r="E101" s="6" t="s">
        <v>4</v>
      </c>
      <c r="F101" s="5">
        <f>F102</f>
        <v>1908</v>
      </c>
    </row>
    <row r="102" spans="1:6" ht="13.6" customHeight="1" x14ac:dyDescent="0.25">
      <c r="A102" s="30" t="s">
        <v>121</v>
      </c>
      <c r="B102" s="6" t="s">
        <v>23</v>
      </c>
      <c r="C102" s="6" t="s">
        <v>1</v>
      </c>
      <c r="D102" s="6" t="s">
        <v>169</v>
      </c>
      <c r="E102" s="6" t="s">
        <v>120</v>
      </c>
      <c r="F102" s="5">
        <v>1908</v>
      </c>
    </row>
    <row r="103" spans="1:6" ht="25.15" customHeight="1" x14ac:dyDescent="0.25">
      <c r="A103" s="49" t="s">
        <v>119</v>
      </c>
      <c r="B103" s="44" t="s">
        <v>1</v>
      </c>
      <c r="C103" s="44"/>
      <c r="D103" s="44"/>
      <c r="E103" s="44"/>
      <c r="F103" s="2">
        <f>F104+F122</f>
        <v>8668.9000000000015</v>
      </c>
    </row>
    <row r="104" spans="1:6" ht="30.1" customHeight="1" x14ac:dyDescent="0.25">
      <c r="A104" s="49" t="s">
        <v>118</v>
      </c>
      <c r="B104" s="44" t="s">
        <v>1</v>
      </c>
      <c r="C104" s="44" t="s">
        <v>80</v>
      </c>
      <c r="D104" s="44"/>
      <c r="E104" s="44"/>
      <c r="F104" s="2">
        <f>F105+F118</f>
        <v>8544.7000000000007</v>
      </c>
    </row>
    <row r="105" spans="1:6" ht="29.25" customHeight="1" x14ac:dyDescent="0.25">
      <c r="A105" s="33" t="s">
        <v>117</v>
      </c>
      <c r="B105" s="48" t="s">
        <v>1</v>
      </c>
      <c r="C105" s="48" t="s">
        <v>80</v>
      </c>
      <c r="D105" s="48" t="s">
        <v>170</v>
      </c>
      <c r="E105" s="48"/>
      <c r="F105" s="9">
        <f>F106+F109+F112+F115</f>
        <v>8344.7000000000007</v>
      </c>
    </row>
    <row r="106" spans="1:6" ht="26.35" customHeight="1" x14ac:dyDescent="0.25">
      <c r="A106" s="25" t="s">
        <v>171</v>
      </c>
      <c r="B106" s="46" t="s">
        <v>1</v>
      </c>
      <c r="C106" s="46" t="s">
        <v>80</v>
      </c>
      <c r="D106" s="46" t="s">
        <v>172</v>
      </c>
      <c r="E106" s="46"/>
      <c r="F106" s="5">
        <f>F107</f>
        <v>1546.1</v>
      </c>
    </row>
    <row r="107" spans="1:6" ht="27" customHeight="1" x14ac:dyDescent="0.25">
      <c r="A107" s="25" t="s">
        <v>36</v>
      </c>
      <c r="B107" s="46" t="s">
        <v>1</v>
      </c>
      <c r="C107" s="46" t="s">
        <v>80</v>
      </c>
      <c r="D107" s="46" t="s">
        <v>172</v>
      </c>
      <c r="E107" s="46">
        <v>600</v>
      </c>
      <c r="F107" s="5">
        <f>F108</f>
        <v>1546.1</v>
      </c>
    </row>
    <row r="108" spans="1:6" ht="21.75" customHeight="1" x14ac:dyDescent="0.25">
      <c r="A108" s="30" t="s">
        <v>59</v>
      </c>
      <c r="B108" s="46" t="s">
        <v>1</v>
      </c>
      <c r="C108" s="46" t="s">
        <v>80</v>
      </c>
      <c r="D108" s="46" t="s">
        <v>172</v>
      </c>
      <c r="E108" s="46">
        <v>610</v>
      </c>
      <c r="F108" s="5">
        <v>1546.1</v>
      </c>
    </row>
    <row r="109" spans="1:6" ht="25.5" customHeight="1" x14ac:dyDescent="0.25">
      <c r="A109" s="33" t="s">
        <v>329</v>
      </c>
      <c r="B109" s="48" t="s">
        <v>1</v>
      </c>
      <c r="C109" s="48" t="s">
        <v>80</v>
      </c>
      <c r="D109" s="48" t="s">
        <v>330</v>
      </c>
      <c r="E109" s="48"/>
      <c r="F109" s="5">
        <f>F110</f>
        <v>6588</v>
      </c>
    </row>
    <row r="110" spans="1:6" ht="27" customHeight="1" x14ac:dyDescent="0.25">
      <c r="A110" s="25" t="s">
        <v>36</v>
      </c>
      <c r="B110" s="46" t="s">
        <v>1</v>
      </c>
      <c r="C110" s="46" t="s">
        <v>80</v>
      </c>
      <c r="D110" s="46" t="s">
        <v>330</v>
      </c>
      <c r="E110" s="46">
        <v>600</v>
      </c>
      <c r="F110" s="5">
        <f>F111</f>
        <v>6588</v>
      </c>
    </row>
    <row r="111" spans="1:6" ht="19.55" customHeight="1" x14ac:dyDescent="0.25">
      <c r="A111" s="30" t="s">
        <v>59</v>
      </c>
      <c r="B111" s="46" t="s">
        <v>1</v>
      </c>
      <c r="C111" s="46" t="s">
        <v>80</v>
      </c>
      <c r="D111" s="46" t="s">
        <v>330</v>
      </c>
      <c r="E111" s="46">
        <v>610</v>
      </c>
      <c r="F111" s="5">
        <v>6588</v>
      </c>
    </row>
    <row r="112" spans="1:6" ht="69.8" customHeight="1" x14ac:dyDescent="0.25">
      <c r="A112" s="39" t="s">
        <v>173</v>
      </c>
      <c r="B112" s="48" t="s">
        <v>1</v>
      </c>
      <c r="C112" s="48" t="s">
        <v>80</v>
      </c>
      <c r="D112" s="48" t="s">
        <v>174</v>
      </c>
      <c r="E112" s="48"/>
      <c r="F112" s="9">
        <f>F113</f>
        <v>200</v>
      </c>
    </row>
    <row r="113" spans="1:6" ht="25.5" customHeight="1" x14ac:dyDescent="0.25">
      <c r="A113" s="18" t="s">
        <v>27</v>
      </c>
      <c r="B113" s="46" t="s">
        <v>1</v>
      </c>
      <c r="C113" s="46" t="s">
        <v>80</v>
      </c>
      <c r="D113" s="46" t="s">
        <v>174</v>
      </c>
      <c r="E113" s="46">
        <v>200</v>
      </c>
      <c r="F113" s="5">
        <f>F114</f>
        <v>200</v>
      </c>
    </row>
    <row r="114" spans="1:6" ht="31.6" customHeight="1" x14ac:dyDescent="0.25">
      <c r="A114" s="18" t="s">
        <v>25</v>
      </c>
      <c r="B114" s="46" t="s">
        <v>1</v>
      </c>
      <c r="C114" s="46" t="s">
        <v>80</v>
      </c>
      <c r="D114" s="46" t="s">
        <v>174</v>
      </c>
      <c r="E114" s="46">
        <v>240</v>
      </c>
      <c r="F114" s="5">
        <v>200</v>
      </c>
    </row>
    <row r="115" spans="1:6" ht="59.95" customHeight="1" x14ac:dyDescent="0.25">
      <c r="A115" s="22" t="s">
        <v>175</v>
      </c>
      <c r="B115" s="48" t="s">
        <v>1</v>
      </c>
      <c r="C115" s="48" t="s">
        <v>80</v>
      </c>
      <c r="D115" s="48" t="s">
        <v>176</v>
      </c>
      <c r="E115" s="48"/>
      <c r="F115" s="9">
        <f>F116</f>
        <v>10.6</v>
      </c>
    </row>
    <row r="116" spans="1:6" ht="27.2" x14ac:dyDescent="0.25">
      <c r="A116" s="18" t="s">
        <v>27</v>
      </c>
      <c r="B116" s="46" t="s">
        <v>1</v>
      </c>
      <c r="C116" s="46" t="s">
        <v>80</v>
      </c>
      <c r="D116" s="46" t="s">
        <v>176</v>
      </c>
      <c r="E116" s="46">
        <v>200</v>
      </c>
      <c r="F116" s="5">
        <f>F117</f>
        <v>10.6</v>
      </c>
    </row>
    <row r="117" spans="1:6" ht="27.2" x14ac:dyDescent="0.25">
      <c r="A117" s="18" t="s">
        <v>25</v>
      </c>
      <c r="B117" s="46" t="s">
        <v>1</v>
      </c>
      <c r="C117" s="46" t="s">
        <v>80</v>
      </c>
      <c r="D117" s="46" t="s">
        <v>176</v>
      </c>
      <c r="E117" s="46">
        <v>240</v>
      </c>
      <c r="F117" s="5">
        <v>10.6</v>
      </c>
    </row>
    <row r="118" spans="1:6" x14ac:dyDescent="0.25">
      <c r="A118" s="238" t="s">
        <v>19</v>
      </c>
      <c r="B118" s="48" t="s">
        <v>1</v>
      </c>
      <c r="C118" s="48" t="s">
        <v>80</v>
      </c>
      <c r="D118" s="239" t="s">
        <v>157</v>
      </c>
      <c r="E118" s="46"/>
      <c r="F118" s="9">
        <f>F119</f>
        <v>200</v>
      </c>
    </row>
    <row r="119" spans="1:6" x14ac:dyDescent="0.25">
      <c r="A119" s="240" t="s">
        <v>127</v>
      </c>
      <c r="B119" s="46" t="s">
        <v>1</v>
      </c>
      <c r="C119" s="46" t="s">
        <v>80</v>
      </c>
      <c r="D119" s="87" t="s">
        <v>168</v>
      </c>
      <c r="E119" s="46"/>
      <c r="F119" s="5">
        <f>F120</f>
        <v>200</v>
      </c>
    </row>
    <row r="120" spans="1:6" ht="14.3" customHeight="1" x14ac:dyDescent="0.25">
      <c r="A120" s="57" t="s">
        <v>102</v>
      </c>
      <c r="B120" s="46" t="s">
        <v>1</v>
      </c>
      <c r="C120" s="46" t="s">
        <v>80</v>
      </c>
      <c r="D120" s="87" t="s">
        <v>168</v>
      </c>
      <c r="E120" s="56" t="s">
        <v>4</v>
      </c>
      <c r="F120" s="5">
        <f>F121</f>
        <v>200</v>
      </c>
    </row>
    <row r="121" spans="1:6" ht="14.3" customHeight="1" x14ac:dyDescent="0.25">
      <c r="A121" s="57" t="s">
        <v>610</v>
      </c>
      <c r="B121" s="46" t="s">
        <v>1</v>
      </c>
      <c r="C121" s="46" t="s">
        <v>80</v>
      </c>
      <c r="D121" s="87" t="s">
        <v>168</v>
      </c>
      <c r="E121" s="56" t="s">
        <v>239</v>
      </c>
      <c r="F121" s="5">
        <v>200</v>
      </c>
    </row>
    <row r="122" spans="1:6" ht="14.3" customHeight="1" x14ac:dyDescent="0.25">
      <c r="A122" s="57" t="s">
        <v>611</v>
      </c>
      <c r="B122" s="44" t="s">
        <v>1</v>
      </c>
      <c r="C122" s="44">
        <v>10</v>
      </c>
      <c r="D122" s="87"/>
      <c r="E122" s="56"/>
      <c r="F122" s="2">
        <f>F123</f>
        <v>124.2</v>
      </c>
    </row>
    <row r="123" spans="1:6" ht="31.6" customHeight="1" x14ac:dyDescent="0.25">
      <c r="A123" s="33" t="s">
        <v>117</v>
      </c>
      <c r="B123" s="48" t="s">
        <v>1</v>
      </c>
      <c r="C123" s="48">
        <v>10</v>
      </c>
      <c r="D123" s="48" t="s">
        <v>170</v>
      </c>
      <c r="E123" s="56"/>
      <c r="F123" s="2">
        <f>F124+F127</f>
        <v>124.2</v>
      </c>
    </row>
    <row r="124" spans="1:6" ht="138.1" customHeight="1" x14ac:dyDescent="0.25">
      <c r="A124" s="212" t="s">
        <v>614</v>
      </c>
      <c r="B124" s="48" t="s">
        <v>1</v>
      </c>
      <c r="C124" s="48">
        <v>10</v>
      </c>
      <c r="D124" s="48" t="s">
        <v>612</v>
      </c>
      <c r="E124" s="46"/>
      <c r="F124" s="5">
        <f>F125</f>
        <v>99.2</v>
      </c>
    </row>
    <row r="125" spans="1:6" ht="26.35" customHeight="1" x14ac:dyDescent="0.25">
      <c r="A125" s="18" t="s">
        <v>27</v>
      </c>
      <c r="B125" s="46" t="s">
        <v>1</v>
      </c>
      <c r="C125" s="46">
        <v>10</v>
      </c>
      <c r="D125" s="46" t="s">
        <v>612</v>
      </c>
      <c r="E125" s="46">
        <v>200</v>
      </c>
      <c r="F125" s="5">
        <f>F126</f>
        <v>99.2</v>
      </c>
    </row>
    <row r="126" spans="1:6" ht="26.35" customHeight="1" x14ac:dyDescent="0.25">
      <c r="A126" s="18" t="s">
        <v>25</v>
      </c>
      <c r="B126" s="46" t="s">
        <v>1</v>
      </c>
      <c r="C126" s="46">
        <v>10</v>
      </c>
      <c r="D126" s="46" t="s">
        <v>612</v>
      </c>
      <c r="E126" s="46">
        <v>240</v>
      </c>
      <c r="F126" s="5">
        <v>99.2</v>
      </c>
    </row>
    <row r="127" spans="1:6" ht="19.2" customHeight="1" x14ac:dyDescent="0.25">
      <c r="A127" s="212" t="s">
        <v>575</v>
      </c>
      <c r="B127" s="48" t="s">
        <v>1</v>
      </c>
      <c r="C127" s="48">
        <v>10</v>
      </c>
      <c r="D127" s="48" t="s">
        <v>613</v>
      </c>
      <c r="E127" s="48"/>
      <c r="F127" s="9">
        <f>F128</f>
        <v>25</v>
      </c>
    </row>
    <row r="128" spans="1:6" ht="27" customHeight="1" x14ac:dyDescent="0.25">
      <c r="A128" s="18" t="s">
        <v>27</v>
      </c>
      <c r="B128" s="46" t="s">
        <v>1</v>
      </c>
      <c r="C128" s="46">
        <v>10</v>
      </c>
      <c r="D128" s="46" t="s">
        <v>613</v>
      </c>
      <c r="E128" s="46">
        <v>200</v>
      </c>
      <c r="F128" s="5">
        <f>F129</f>
        <v>25</v>
      </c>
    </row>
    <row r="129" spans="1:6" ht="36.700000000000003" customHeight="1" x14ac:dyDescent="0.25">
      <c r="A129" s="18" t="s">
        <v>25</v>
      </c>
      <c r="B129" s="46" t="s">
        <v>1</v>
      </c>
      <c r="C129" s="46">
        <v>10</v>
      </c>
      <c r="D129" s="46" t="s">
        <v>613</v>
      </c>
      <c r="E129" s="46">
        <v>240</v>
      </c>
      <c r="F129" s="5">
        <v>25</v>
      </c>
    </row>
    <row r="130" spans="1:6" ht="21.1" customHeight="1" x14ac:dyDescent="0.25">
      <c r="A130" s="16" t="s">
        <v>116</v>
      </c>
      <c r="B130" s="14" t="s">
        <v>46</v>
      </c>
      <c r="C130" s="14"/>
      <c r="D130" s="14"/>
      <c r="E130" s="14"/>
      <c r="F130" s="2">
        <f>F159+F139+F144+F131</f>
        <v>67511.900000000009</v>
      </c>
    </row>
    <row r="131" spans="1:6" ht="21.1" customHeight="1" x14ac:dyDescent="0.25">
      <c r="A131" s="73" t="s">
        <v>246</v>
      </c>
      <c r="B131" s="75" t="s">
        <v>46</v>
      </c>
      <c r="C131" s="75" t="s">
        <v>99</v>
      </c>
      <c r="D131" s="75"/>
      <c r="E131" s="75"/>
      <c r="F131" s="2">
        <f>F132+F135</f>
        <v>718.6</v>
      </c>
    </row>
    <row r="132" spans="1:6" ht="58.6" customHeight="1" x14ac:dyDescent="0.25">
      <c r="A132" s="58" t="s">
        <v>247</v>
      </c>
      <c r="B132" s="76" t="s">
        <v>46</v>
      </c>
      <c r="C132" s="76" t="s">
        <v>99</v>
      </c>
      <c r="D132" s="76" t="s">
        <v>248</v>
      </c>
      <c r="E132" s="76"/>
      <c r="F132" s="9">
        <f>F133</f>
        <v>270</v>
      </c>
    </row>
    <row r="133" spans="1:6" ht="25.15" customHeight="1" x14ac:dyDescent="0.25">
      <c r="A133" s="57" t="s">
        <v>27</v>
      </c>
      <c r="B133" s="56" t="s">
        <v>46</v>
      </c>
      <c r="C133" s="56" t="s">
        <v>99</v>
      </c>
      <c r="D133" s="56" t="s">
        <v>248</v>
      </c>
      <c r="E133" s="56" t="s">
        <v>26</v>
      </c>
      <c r="F133" s="5">
        <f>F134</f>
        <v>270</v>
      </c>
    </row>
    <row r="134" spans="1:6" ht="30.6" customHeight="1" x14ac:dyDescent="0.25">
      <c r="A134" s="57" t="s">
        <v>25</v>
      </c>
      <c r="B134" s="56" t="s">
        <v>46</v>
      </c>
      <c r="C134" s="56" t="s">
        <v>99</v>
      </c>
      <c r="D134" s="56" t="s">
        <v>248</v>
      </c>
      <c r="E134" s="56" t="s">
        <v>22</v>
      </c>
      <c r="F134" s="5">
        <v>270</v>
      </c>
    </row>
    <row r="135" spans="1:6" ht="19.2" customHeight="1" x14ac:dyDescent="0.25">
      <c r="A135" s="21" t="s">
        <v>19</v>
      </c>
      <c r="B135" s="76" t="s">
        <v>46</v>
      </c>
      <c r="C135" s="76" t="s">
        <v>99</v>
      </c>
      <c r="D135" s="20" t="s">
        <v>157</v>
      </c>
      <c r="E135" s="76"/>
      <c r="F135" s="9">
        <f>F136</f>
        <v>448.6</v>
      </c>
    </row>
    <row r="136" spans="1:6" ht="54.35" x14ac:dyDescent="0.25">
      <c r="A136" s="58" t="s">
        <v>331</v>
      </c>
      <c r="B136" s="76" t="s">
        <v>46</v>
      </c>
      <c r="C136" s="76" t="s">
        <v>99</v>
      </c>
      <c r="D136" s="76" t="s">
        <v>332</v>
      </c>
      <c r="E136" s="76"/>
      <c r="F136" s="9">
        <f>F137</f>
        <v>448.6</v>
      </c>
    </row>
    <row r="137" spans="1:6" ht="37.549999999999997" customHeight="1" x14ac:dyDescent="0.25">
      <c r="A137" s="57" t="s">
        <v>27</v>
      </c>
      <c r="B137" s="56" t="s">
        <v>46</v>
      </c>
      <c r="C137" s="56" t="s">
        <v>99</v>
      </c>
      <c r="D137" s="56" t="s">
        <v>332</v>
      </c>
      <c r="E137" s="56" t="s">
        <v>26</v>
      </c>
      <c r="F137" s="5">
        <f>F138</f>
        <v>448.6</v>
      </c>
    </row>
    <row r="138" spans="1:6" ht="30.6" customHeight="1" x14ac:dyDescent="0.25">
      <c r="A138" s="57" t="s">
        <v>25</v>
      </c>
      <c r="B138" s="56" t="s">
        <v>46</v>
      </c>
      <c r="C138" s="56" t="s">
        <v>99</v>
      </c>
      <c r="D138" s="56" t="s">
        <v>332</v>
      </c>
      <c r="E138" s="56" t="s">
        <v>22</v>
      </c>
      <c r="F138" s="5">
        <v>448.6</v>
      </c>
    </row>
    <row r="139" spans="1:6" ht="21.75" customHeight="1" x14ac:dyDescent="0.25">
      <c r="A139" s="16" t="s">
        <v>115</v>
      </c>
      <c r="B139" s="14" t="s">
        <v>46</v>
      </c>
      <c r="C139" s="14" t="s">
        <v>66</v>
      </c>
      <c r="D139" s="14"/>
      <c r="E139" s="14"/>
      <c r="F139" s="2">
        <f>F140</f>
        <v>6959.9</v>
      </c>
    </row>
    <row r="140" spans="1:6" ht="43.5" customHeight="1" x14ac:dyDescent="0.25">
      <c r="A140" s="22" t="s">
        <v>111</v>
      </c>
      <c r="B140" s="19" t="s">
        <v>46</v>
      </c>
      <c r="C140" s="19" t="s">
        <v>66</v>
      </c>
      <c r="D140" s="24" t="s">
        <v>178</v>
      </c>
      <c r="E140" s="19"/>
      <c r="F140" s="9">
        <f>F141</f>
        <v>6959.9</v>
      </c>
    </row>
    <row r="141" spans="1:6" ht="36.700000000000003" customHeight="1" x14ac:dyDescent="0.25">
      <c r="A141" s="25" t="s">
        <v>114</v>
      </c>
      <c r="B141" s="17" t="s">
        <v>46</v>
      </c>
      <c r="C141" s="17" t="s">
        <v>66</v>
      </c>
      <c r="D141" s="24" t="s">
        <v>177</v>
      </c>
      <c r="E141" s="17" t="s">
        <v>113</v>
      </c>
      <c r="F141" s="5">
        <f>F142</f>
        <v>6959.9</v>
      </c>
    </row>
    <row r="142" spans="1:6" ht="20.25" customHeight="1" x14ac:dyDescent="0.25">
      <c r="A142" s="18" t="s">
        <v>70</v>
      </c>
      <c r="B142" s="17" t="s">
        <v>46</v>
      </c>
      <c r="C142" s="17" t="s">
        <v>66</v>
      </c>
      <c r="D142" s="24" t="s">
        <v>177</v>
      </c>
      <c r="E142" s="17" t="s">
        <v>69</v>
      </c>
      <c r="F142" s="5">
        <f>F143</f>
        <v>6959.9</v>
      </c>
    </row>
    <row r="143" spans="1:6" ht="36" customHeight="1" x14ac:dyDescent="0.25">
      <c r="A143" s="18" t="s">
        <v>108</v>
      </c>
      <c r="B143" s="17" t="s">
        <v>46</v>
      </c>
      <c r="C143" s="17" t="s">
        <v>66</v>
      </c>
      <c r="D143" s="24" t="s">
        <v>177</v>
      </c>
      <c r="E143" s="17" t="s">
        <v>107</v>
      </c>
      <c r="F143" s="5">
        <v>6959.9</v>
      </c>
    </row>
    <row r="144" spans="1:6" ht="14.3" customHeight="1" x14ac:dyDescent="0.25">
      <c r="A144" s="16" t="s">
        <v>112</v>
      </c>
      <c r="B144" s="14" t="s">
        <v>46</v>
      </c>
      <c r="C144" s="14" t="s">
        <v>80</v>
      </c>
      <c r="D144" s="14"/>
      <c r="E144" s="14"/>
      <c r="F144" s="2">
        <f>F145</f>
        <v>56003.000000000007</v>
      </c>
    </row>
    <row r="145" spans="1:6" ht="40.75" customHeight="1" x14ac:dyDescent="0.25">
      <c r="A145" s="22" t="s">
        <v>111</v>
      </c>
      <c r="B145" s="19" t="s">
        <v>46</v>
      </c>
      <c r="C145" s="19" t="s">
        <v>80</v>
      </c>
      <c r="D145" s="24" t="s">
        <v>178</v>
      </c>
      <c r="E145" s="14"/>
      <c r="F145" s="9">
        <f>F146+F151+F156</f>
        <v>56003.000000000007</v>
      </c>
    </row>
    <row r="146" spans="1:6" ht="42.3" customHeight="1" x14ac:dyDescent="0.25">
      <c r="A146" s="33" t="s">
        <v>110</v>
      </c>
      <c r="B146" s="19" t="s">
        <v>46</v>
      </c>
      <c r="C146" s="19" t="s">
        <v>80</v>
      </c>
      <c r="D146" s="24" t="s">
        <v>179</v>
      </c>
      <c r="E146" s="19"/>
      <c r="F146" s="9">
        <f>F147+F149</f>
        <v>3050.8</v>
      </c>
    </row>
    <row r="147" spans="1:6" ht="27.7" customHeight="1" x14ac:dyDescent="0.25">
      <c r="A147" s="18" t="s">
        <v>27</v>
      </c>
      <c r="B147" s="17" t="s">
        <v>46</v>
      </c>
      <c r="C147" s="17" t="s">
        <v>80</v>
      </c>
      <c r="D147" s="23" t="s">
        <v>179</v>
      </c>
      <c r="E147" s="17" t="s">
        <v>26</v>
      </c>
      <c r="F147" s="5">
        <f>F148</f>
        <v>1571.4</v>
      </c>
    </row>
    <row r="148" spans="1:6" ht="23.95" customHeight="1" x14ac:dyDescent="0.25">
      <c r="A148" s="18" t="s">
        <v>25</v>
      </c>
      <c r="B148" s="17" t="s">
        <v>46</v>
      </c>
      <c r="C148" s="17" t="s">
        <v>80</v>
      </c>
      <c r="D148" s="23" t="s">
        <v>179</v>
      </c>
      <c r="E148" s="17" t="s">
        <v>22</v>
      </c>
      <c r="F148" s="5">
        <v>1571.4</v>
      </c>
    </row>
    <row r="149" spans="1:6" ht="16.3" customHeight="1" x14ac:dyDescent="0.25">
      <c r="A149" s="57" t="s">
        <v>102</v>
      </c>
      <c r="B149" s="56" t="s">
        <v>46</v>
      </c>
      <c r="C149" s="56" t="s">
        <v>80</v>
      </c>
      <c r="D149" s="87" t="s">
        <v>179</v>
      </c>
      <c r="E149" s="56" t="s">
        <v>4</v>
      </c>
      <c r="F149" s="5">
        <f>F150</f>
        <v>1479.4</v>
      </c>
    </row>
    <row r="150" spans="1:6" ht="24.8" customHeight="1" x14ac:dyDescent="0.25">
      <c r="A150" s="57" t="s">
        <v>242</v>
      </c>
      <c r="B150" s="56" t="s">
        <v>46</v>
      </c>
      <c r="C150" s="56" t="s">
        <v>80</v>
      </c>
      <c r="D150" s="87" t="s">
        <v>179</v>
      </c>
      <c r="E150" s="56" t="s">
        <v>239</v>
      </c>
      <c r="F150" s="5">
        <v>1479.4</v>
      </c>
    </row>
    <row r="151" spans="1:6" ht="74.25" customHeight="1" x14ac:dyDescent="0.25">
      <c r="A151" s="22" t="s">
        <v>198</v>
      </c>
      <c r="B151" s="19" t="s">
        <v>46</v>
      </c>
      <c r="C151" s="19" t="s">
        <v>80</v>
      </c>
      <c r="D151" s="19" t="s">
        <v>180</v>
      </c>
      <c r="E151" s="19"/>
      <c r="F151" s="9">
        <f>F152+F154</f>
        <v>52536.200000000004</v>
      </c>
    </row>
    <row r="152" spans="1:6" ht="29.25" customHeight="1" x14ac:dyDescent="0.25">
      <c r="A152" s="18" t="s">
        <v>27</v>
      </c>
      <c r="B152" s="17" t="s">
        <v>46</v>
      </c>
      <c r="C152" s="17" t="s">
        <v>80</v>
      </c>
      <c r="D152" s="17" t="s">
        <v>180</v>
      </c>
      <c r="E152" s="17" t="s">
        <v>26</v>
      </c>
      <c r="F152" s="5">
        <f>F153</f>
        <v>7901.8</v>
      </c>
    </row>
    <row r="153" spans="1:6" ht="31.45" customHeight="1" x14ac:dyDescent="0.25">
      <c r="A153" s="18" t="s">
        <v>25</v>
      </c>
      <c r="B153" s="17" t="s">
        <v>46</v>
      </c>
      <c r="C153" s="17" t="s">
        <v>80</v>
      </c>
      <c r="D153" s="17" t="s">
        <v>180</v>
      </c>
      <c r="E153" s="17" t="s">
        <v>22</v>
      </c>
      <c r="F153" s="5">
        <v>7901.8</v>
      </c>
    </row>
    <row r="154" spans="1:6" ht="16.3" customHeight="1" x14ac:dyDescent="0.25">
      <c r="A154" s="18" t="s">
        <v>102</v>
      </c>
      <c r="B154" s="17" t="s">
        <v>46</v>
      </c>
      <c r="C154" s="17" t="s">
        <v>80</v>
      </c>
      <c r="D154" s="17" t="s">
        <v>180</v>
      </c>
      <c r="E154" s="17" t="s">
        <v>4</v>
      </c>
      <c r="F154" s="5">
        <f>F155</f>
        <v>44634.400000000001</v>
      </c>
    </row>
    <row r="155" spans="1:6" ht="19.2" customHeight="1" x14ac:dyDescent="0.25">
      <c r="A155" s="57" t="s">
        <v>242</v>
      </c>
      <c r="B155" s="17" t="s">
        <v>46</v>
      </c>
      <c r="C155" s="17" t="s">
        <v>80</v>
      </c>
      <c r="D155" s="17" t="s">
        <v>180</v>
      </c>
      <c r="E155" s="17" t="s">
        <v>239</v>
      </c>
      <c r="F155" s="5">
        <v>44634.400000000001</v>
      </c>
    </row>
    <row r="156" spans="1:6" ht="68.95" customHeight="1" x14ac:dyDescent="0.25">
      <c r="A156" s="22" t="s">
        <v>181</v>
      </c>
      <c r="B156" s="19" t="s">
        <v>46</v>
      </c>
      <c r="C156" s="19" t="s">
        <v>80</v>
      </c>
      <c r="D156" s="19" t="s">
        <v>182</v>
      </c>
      <c r="E156" s="19"/>
      <c r="F156" s="9">
        <f>F157</f>
        <v>416</v>
      </c>
    </row>
    <row r="157" spans="1:6" ht="29.25" customHeight="1" x14ac:dyDescent="0.25">
      <c r="A157" s="18" t="s">
        <v>27</v>
      </c>
      <c r="B157" s="17" t="s">
        <v>46</v>
      </c>
      <c r="C157" s="17" t="s">
        <v>80</v>
      </c>
      <c r="D157" s="17" t="s">
        <v>182</v>
      </c>
      <c r="E157" s="17" t="s">
        <v>26</v>
      </c>
      <c r="F157" s="5">
        <f>F158</f>
        <v>416</v>
      </c>
    </row>
    <row r="158" spans="1:6" ht="29.25" customHeight="1" x14ac:dyDescent="0.25">
      <c r="A158" s="18" t="s">
        <v>25</v>
      </c>
      <c r="B158" s="17" t="s">
        <v>46</v>
      </c>
      <c r="C158" s="17" t="s">
        <v>80</v>
      </c>
      <c r="D158" s="17" t="s">
        <v>182</v>
      </c>
      <c r="E158" s="17" t="s">
        <v>22</v>
      </c>
      <c r="F158" s="5">
        <v>416</v>
      </c>
    </row>
    <row r="159" spans="1:6" ht="17.7" customHeight="1" x14ac:dyDescent="0.25">
      <c r="A159" s="16" t="s">
        <v>109</v>
      </c>
      <c r="B159" s="14" t="s">
        <v>46</v>
      </c>
      <c r="C159" s="14" t="s">
        <v>24</v>
      </c>
      <c r="D159" s="14"/>
      <c r="E159" s="17"/>
      <c r="F159" s="2">
        <f>F160+F167+F171</f>
        <v>3830.3999999999996</v>
      </c>
    </row>
    <row r="160" spans="1:6" ht="30.1" customHeight="1" x14ac:dyDescent="0.25">
      <c r="A160" s="22" t="s">
        <v>183</v>
      </c>
      <c r="B160" s="48" t="s">
        <v>46</v>
      </c>
      <c r="C160" s="48" t="s">
        <v>24</v>
      </c>
      <c r="D160" s="36" t="s">
        <v>184</v>
      </c>
      <c r="E160" s="19"/>
      <c r="F160" s="9">
        <f>F161+F164</f>
        <v>1937.3</v>
      </c>
    </row>
    <row r="161" spans="1:6" ht="53.35" customHeight="1" x14ac:dyDescent="0.25">
      <c r="A161" s="35" t="s">
        <v>308</v>
      </c>
      <c r="B161" s="48" t="s">
        <v>46</v>
      </c>
      <c r="C161" s="48" t="s">
        <v>24</v>
      </c>
      <c r="D161" s="36" t="s">
        <v>307</v>
      </c>
      <c r="E161" s="36"/>
      <c r="F161" s="9">
        <f>F162</f>
        <v>937.3</v>
      </c>
    </row>
    <row r="162" spans="1:6" ht="20.25" customHeight="1" x14ac:dyDescent="0.25">
      <c r="A162" s="18" t="s">
        <v>70</v>
      </c>
      <c r="B162" s="46" t="s">
        <v>46</v>
      </c>
      <c r="C162" s="46" t="s">
        <v>24</v>
      </c>
      <c r="D162" s="45" t="s">
        <v>307</v>
      </c>
      <c r="E162" s="45">
        <v>800</v>
      </c>
      <c r="F162" s="5">
        <f>F163</f>
        <v>937.3</v>
      </c>
    </row>
    <row r="163" spans="1:6" ht="41.95" customHeight="1" x14ac:dyDescent="0.25">
      <c r="A163" s="18" t="s">
        <v>108</v>
      </c>
      <c r="B163" s="46" t="s">
        <v>46</v>
      </c>
      <c r="C163" s="46" t="s">
        <v>24</v>
      </c>
      <c r="D163" s="45" t="s">
        <v>307</v>
      </c>
      <c r="E163" s="17" t="s">
        <v>107</v>
      </c>
      <c r="F163" s="5">
        <v>937.3</v>
      </c>
    </row>
    <row r="164" spans="1:6" ht="50.95" customHeight="1" x14ac:dyDescent="0.25">
      <c r="A164" s="22" t="s">
        <v>306</v>
      </c>
      <c r="B164" s="48" t="s">
        <v>46</v>
      </c>
      <c r="C164" s="48" t="s">
        <v>24</v>
      </c>
      <c r="D164" s="36" t="s">
        <v>185</v>
      </c>
      <c r="E164" s="19"/>
      <c r="F164" s="9">
        <f>F165</f>
        <v>1000</v>
      </c>
    </row>
    <row r="165" spans="1:6" ht="20.25" customHeight="1" x14ac:dyDescent="0.25">
      <c r="A165" s="18" t="s">
        <v>70</v>
      </c>
      <c r="B165" s="46" t="s">
        <v>46</v>
      </c>
      <c r="C165" s="46" t="s">
        <v>24</v>
      </c>
      <c r="D165" s="45" t="s">
        <v>185</v>
      </c>
      <c r="E165" s="45">
        <v>800</v>
      </c>
      <c r="F165" s="5">
        <f>F166</f>
        <v>1000</v>
      </c>
    </row>
    <row r="166" spans="1:6" ht="39.1" customHeight="1" x14ac:dyDescent="0.25">
      <c r="A166" s="18" t="s">
        <v>108</v>
      </c>
      <c r="B166" s="46" t="s">
        <v>46</v>
      </c>
      <c r="C166" s="46" t="s">
        <v>24</v>
      </c>
      <c r="D166" s="45" t="s">
        <v>185</v>
      </c>
      <c r="E166" s="17" t="s">
        <v>107</v>
      </c>
      <c r="F166" s="5">
        <v>1000</v>
      </c>
    </row>
    <row r="167" spans="1:6" ht="52.5" customHeight="1" x14ac:dyDescent="0.25">
      <c r="A167" s="22" t="s">
        <v>265</v>
      </c>
      <c r="B167" s="48" t="s">
        <v>46</v>
      </c>
      <c r="C167" s="48" t="s">
        <v>24</v>
      </c>
      <c r="D167" s="36" t="s">
        <v>266</v>
      </c>
      <c r="E167" s="19"/>
      <c r="F167" s="9">
        <f>F168</f>
        <v>446.4</v>
      </c>
    </row>
    <row r="168" spans="1:6" ht="28.55" customHeight="1" x14ac:dyDescent="0.25">
      <c r="A168" s="18" t="s">
        <v>27</v>
      </c>
      <c r="B168" s="46" t="s">
        <v>46</v>
      </c>
      <c r="C168" s="46" t="s">
        <v>24</v>
      </c>
      <c r="D168" s="45" t="s">
        <v>266</v>
      </c>
      <c r="E168" s="17" t="s">
        <v>26</v>
      </c>
      <c r="F168" s="5">
        <f>F169</f>
        <v>446.4</v>
      </c>
    </row>
    <row r="169" spans="1:6" ht="30.1" customHeight="1" x14ac:dyDescent="0.25">
      <c r="A169" s="18" t="s">
        <v>25</v>
      </c>
      <c r="B169" s="46" t="s">
        <v>46</v>
      </c>
      <c r="C169" s="46" t="s">
        <v>24</v>
      </c>
      <c r="D169" s="45" t="s">
        <v>266</v>
      </c>
      <c r="E169" s="17" t="s">
        <v>22</v>
      </c>
      <c r="F169" s="5">
        <v>446.4</v>
      </c>
    </row>
    <row r="170" spans="1:6" ht="17.350000000000001" customHeight="1" x14ac:dyDescent="0.25">
      <c r="A170" s="238" t="s">
        <v>19</v>
      </c>
      <c r="B170" s="48" t="s">
        <v>46</v>
      </c>
      <c r="C170" s="48">
        <v>12</v>
      </c>
      <c r="D170" s="239" t="s">
        <v>157</v>
      </c>
      <c r="E170" s="17"/>
      <c r="F170" s="5"/>
    </row>
    <row r="171" spans="1:6" ht="30.1" customHeight="1" x14ac:dyDescent="0.25">
      <c r="A171" s="18" t="s">
        <v>43</v>
      </c>
      <c r="B171" s="46" t="s">
        <v>46</v>
      </c>
      <c r="C171" s="46" t="s">
        <v>24</v>
      </c>
      <c r="D171" s="241" t="s">
        <v>159</v>
      </c>
      <c r="E171" s="17"/>
      <c r="F171" s="9">
        <f>F172</f>
        <v>1446.7</v>
      </c>
    </row>
    <row r="172" spans="1:6" ht="40.75" x14ac:dyDescent="0.25">
      <c r="A172" s="18" t="s">
        <v>104</v>
      </c>
      <c r="B172" s="46" t="s">
        <v>46</v>
      </c>
      <c r="C172" s="46" t="s">
        <v>24</v>
      </c>
      <c r="D172" s="241" t="s">
        <v>159</v>
      </c>
      <c r="E172" s="17" t="s">
        <v>94</v>
      </c>
      <c r="F172" s="5">
        <f>F173</f>
        <v>1446.7</v>
      </c>
    </row>
    <row r="173" spans="1:6" x14ac:dyDescent="0.25">
      <c r="A173" s="18" t="s">
        <v>93</v>
      </c>
      <c r="B173" s="46" t="s">
        <v>46</v>
      </c>
      <c r="C173" s="46" t="s">
        <v>24</v>
      </c>
      <c r="D173" s="241" t="s">
        <v>159</v>
      </c>
      <c r="E173" s="17" t="s">
        <v>92</v>
      </c>
      <c r="F173" s="5">
        <v>1446.7</v>
      </c>
    </row>
    <row r="174" spans="1:6" ht="18" customHeight="1" x14ac:dyDescent="0.25">
      <c r="A174" s="16" t="s">
        <v>106</v>
      </c>
      <c r="B174" s="14" t="s">
        <v>99</v>
      </c>
      <c r="C174" s="14"/>
      <c r="D174" s="14"/>
      <c r="E174" s="14"/>
      <c r="F174" s="2">
        <f>F175+F183+F203</f>
        <v>56215.599999999991</v>
      </c>
    </row>
    <row r="175" spans="1:6" ht="17.149999999999999" customHeight="1" x14ac:dyDescent="0.25">
      <c r="A175" s="16" t="s">
        <v>105</v>
      </c>
      <c r="B175" s="14" t="s">
        <v>99</v>
      </c>
      <c r="C175" s="14" t="s">
        <v>9</v>
      </c>
      <c r="D175" s="14"/>
      <c r="E175" s="14"/>
      <c r="F175" s="2">
        <f>F176</f>
        <v>10940.6</v>
      </c>
    </row>
    <row r="176" spans="1:6" ht="30.6" customHeight="1" x14ac:dyDescent="0.25">
      <c r="A176" s="22" t="s">
        <v>187</v>
      </c>
      <c r="B176" s="19" t="s">
        <v>99</v>
      </c>
      <c r="C176" s="19" t="s">
        <v>9</v>
      </c>
      <c r="D176" s="20" t="s">
        <v>186</v>
      </c>
      <c r="E176" s="17"/>
      <c r="F176" s="9">
        <f>F180+F177</f>
        <v>10940.6</v>
      </c>
    </row>
    <row r="177" spans="1:6" ht="68.95" customHeight="1" x14ac:dyDescent="0.25">
      <c r="A177" s="22" t="s">
        <v>492</v>
      </c>
      <c r="B177" s="19" t="s">
        <v>99</v>
      </c>
      <c r="C177" s="19" t="s">
        <v>9</v>
      </c>
      <c r="D177" s="20" t="s">
        <v>493</v>
      </c>
      <c r="E177" s="17"/>
      <c r="F177" s="9">
        <f>F178</f>
        <v>6189.8</v>
      </c>
    </row>
    <row r="178" spans="1:6" ht="36.700000000000003" customHeight="1" x14ac:dyDescent="0.25">
      <c r="A178" s="18" t="s">
        <v>104</v>
      </c>
      <c r="B178" s="17" t="s">
        <v>99</v>
      </c>
      <c r="C178" s="17" t="s">
        <v>9</v>
      </c>
      <c r="D178" s="26" t="s">
        <v>493</v>
      </c>
      <c r="E178" s="17" t="s">
        <v>94</v>
      </c>
      <c r="F178" s="9">
        <f>F179</f>
        <v>6189.8</v>
      </c>
    </row>
    <row r="179" spans="1:6" ht="20.25" customHeight="1" x14ac:dyDescent="0.25">
      <c r="A179" s="18" t="s">
        <v>93</v>
      </c>
      <c r="B179" s="17" t="s">
        <v>99</v>
      </c>
      <c r="C179" s="17" t="s">
        <v>9</v>
      </c>
      <c r="D179" s="26" t="s">
        <v>493</v>
      </c>
      <c r="E179" s="17" t="s">
        <v>92</v>
      </c>
      <c r="F179" s="9">
        <v>6189.8</v>
      </c>
    </row>
    <row r="180" spans="1:6" ht="53.35" customHeight="1" x14ac:dyDescent="0.25">
      <c r="A180" s="22" t="s">
        <v>305</v>
      </c>
      <c r="B180" s="19" t="s">
        <v>99</v>
      </c>
      <c r="C180" s="19" t="s">
        <v>9</v>
      </c>
      <c r="D180" s="19" t="s">
        <v>249</v>
      </c>
      <c r="E180" s="19"/>
      <c r="F180" s="9">
        <f>F181</f>
        <v>4750.8</v>
      </c>
    </row>
    <row r="181" spans="1:6" ht="36" customHeight="1" x14ac:dyDescent="0.25">
      <c r="A181" s="18" t="s">
        <v>104</v>
      </c>
      <c r="B181" s="17" t="s">
        <v>99</v>
      </c>
      <c r="C181" s="17" t="s">
        <v>9</v>
      </c>
      <c r="D181" s="17" t="s">
        <v>249</v>
      </c>
      <c r="E181" s="17" t="s">
        <v>94</v>
      </c>
      <c r="F181" s="5">
        <f>F182</f>
        <v>4750.8</v>
      </c>
    </row>
    <row r="182" spans="1:6" ht="19.55" customHeight="1" x14ac:dyDescent="0.25">
      <c r="A182" s="18" t="s">
        <v>93</v>
      </c>
      <c r="B182" s="17" t="s">
        <v>99</v>
      </c>
      <c r="C182" s="17" t="s">
        <v>9</v>
      </c>
      <c r="D182" s="17" t="s">
        <v>249</v>
      </c>
      <c r="E182" s="17" t="s">
        <v>92</v>
      </c>
      <c r="F182" s="5">
        <v>4750.8</v>
      </c>
    </row>
    <row r="183" spans="1:6" x14ac:dyDescent="0.25">
      <c r="A183" s="16" t="s">
        <v>103</v>
      </c>
      <c r="B183" s="14" t="s">
        <v>99</v>
      </c>
      <c r="C183" s="14" t="s">
        <v>23</v>
      </c>
      <c r="D183" s="14"/>
      <c r="E183" s="14"/>
      <c r="F183" s="2">
        <f>F184+F199</f>
        <v>41164.899999999994</v>
      </c>
    </row>
    <row r="184" spans="1:6" ht="30.1" customHeight="1" x14ac:dyDescent="0.25">
      <c r="A184" s="22" t="s">
        <v>187</v>
      </c>
      <c r="B184" s="19" t="s">
        <v>99</v>
      </c>
      <c r="C184" s="19" t="s">
        <v>23</v>
      </c>
      <c r="D184" s="20" t="s">
        <v>186</v>
      </c>
      <c r="E184" s="10"/>
      <c r="F184" s="9">
        <f>+F185+F188+F191+F196</f>
        <v>41007.799999999996</v>
      </c>
    </row>
    <row r="185" spans="1:6" ht="28.55" customHeight="1" x14ac:dyDescent="0.25">
      <c r="A185" s="22" t="s">
        <v>232</v>
      </c>
      <c r="B185" s="36" t="s">
        <v>99</v>
      </c>
      <c r="C185" s="36" t="s">
        <v>23</v>
      </c>
      <c r="D185" s="19" t="s">
        <v>250</v>
      </c>
      <c r="E185" s="36"/>
      <c r="F185" s="9">
        <f>F186</f>
        <v>565</v>
      </c>
    </row>
    <row r="186" spans="1:6" ht="20.25" customHeight="1" x14ac:dyDescent="0.25">
      <c r="A186" s="18" t="s">
        <v>70</v>
      </c>
      <c r="B186" s="45" t="s">
        <v>99</v>
      </c>
      <c r="C186" s="45" t="s">
        <v>23</v>
      </c>
      <c r="D186" s="17" t="s">
        <v>250</v>
      </c>
      <c r="E186" s="45">
        <v>800</v>
      </c>
      <c r="F186" s="5">
        <f>F187</f>
        <v>565</v>
      </c>
    </row>
    <row r="187" spans="1:6" ht="40.75" x14ac:dyDescent="0.25">
      <c r="A187" s="18" t="s">
        <v>108</v>
      </c>
      <c r="B187" s="45" t="s">
        <v>99</v>
      </c>
      <c r="C187" s="45" t="s">
        <v>23</v>
      </c>
      <c r="D187" s="17" t="s">
        <v>250</v>
      </c>
      <c r="E187" s="45">
        <v>810</v>
      </c>
      <c r="F187" s="5">
        <v>565</v>
      </c>
    </row>
    <row r="188" spans="1:6" ht="15.65" customHeight="1" x14ac:dyDescent="0.25">
      <c r="A188" s="22" t="s">
        <v>269</v>
      </c>
      <c r="B188" s="36" t="s">
        <v>99</v>
      </c>
      <c r="C188" s="36" t="s">
        <v>23</v>
      </c>
      <c r="D188" s="19" t="s">
        <v>270</v>
      </c>
      <c r="E188" s="36"/>
      <c r="F188" s="9">
        <f>F189</f>
        <v>604.6</v>
      </c>
    </row>
    <row r="189" spans="1:6" ht="18" customHeight="1" x14ac:dyDescent="0.25">
      <c r="A189" s="18" t="s">
        <v>102</v>
      </c>
      <c r="B189" s="45" t="s">
        <v>99</v>
      </c>
      <c r="C189" s="45" t="s">
        <v>23</v>
      </c>
      <c r="D189" s="17" t="s">
        <v>270</v>
      </c>
      <c r="E189" s="17" t="s">
        <v>4</v>
      </c>
      <c r="F189" s="5">
        <f>F190</f>
        <v>604.6</v>
      </c>
    </row>
    <row r="190" spans="1:6" ht="18" customHeight="1" x14ac:dyDescent="0.25">
      <c r="A190" s="57" t="s">
        <v>242</v>
      </c>
      <c r="B190" s="45" t="s">
        <v>99</v>
      </c>
      <c r="C190" s="45" t="s">
        <v>23</v>
      </c>
      <c r="D190" s="17" t="s">
        <v>270</v>
      </c>
      <c r="E190" s="17" t="s">
        <v>239</v>
      </c>
      <c r="F190" s="5">
        <v>604.6</v>
      </c>
    </row>
    <row r="191" spans="1:6" ht="21.25" customHeight="1" x14ac:dyDescent="0.25">
      <c r="A191" s="265" t="s">
        <v>615</v>
      </c>
      <c r="B191" s="23" t="s">
        <v>99</v>
      </c>
      <c r="C191" s="45" t="s">
        <v>23</v>
      </c>
      <c r="D191" s="76" t="s">
        <v>268</v>
      </c>
      <c r="E191" s="23"/>
      <c r="F191" s="5">
        <f>F192+F194</f>
        <v>39820.5</v>
      </c>
    </row>
    <row r="192" spans="1:6" ht="13.6" customHeight="1" x14ac:dyDescent="0.25">
      <c r="A192" s="18" t="s">
        <v>102</v>
      </c>
      <c r="B192" s="23" t="s">
        <v>99</v>
      </c>
      <c r="C192" s="45" t="s">
        <v>23</v>
      </c>
      <c r="D192" s="56" t="s">
        <v>268</v>
      </c>
      <c r="E192" s="45">
        <v>500</v>
      </c>
      <c r="F192" s="5">
        <f>F193</f>
        <v>39484.400000000001</v>
      </c>
    </row>
    <row r="193" spans="1:6" ht="13.6" customHeight="1" x14ac:dyDescent="0.25">
      <c r="A193" s="57" t="s">
        <v>242</v>
      </c>
      <c r="B193" s="23" t="s">
        <v>99</v>
      </c>
      <c r="C193" s="45" t="s">
        <v>23</v>
      </c>
      <c r="D193" s="56" t="s">
        <v>268</v>
      </c>
      <c r="E193" s="45">
        <v>540</v>
      </c>
      <c r="F193" s="5">
        <v>39484.400000000001</v>
      </c>
    </row>
    <row r="194" spans="1:6" ht="13.6" customHeight="1" x14ac:dyDescent="0.25">
      <c r="A194" s="18" t="s">
        <v>70</v>
      </c>
      <c r="B194" s="23" t="s">
        <v>99</v>
      </c>
      <c r="C194" s="45" t="s">
        <v>23</v>
      </c>
      <c r="D194" s="56" t="s">
        <v>268</v>
      </c>
      <c r="E194" s="45">
        <v>800</v>
      </c>
      <c r="F194" s="5">
        <f>F195</f>
        <v>336.1</v>
      </c>
    </row>
    <row r="195" spans="1:6" ht="40.6" customHeight="1" x14ac:dyDescent="0.25">
      <c r="A195" s="18" t="s">
        <v>108</v>
      </c>
      <c r="B195" s="23" t="s">
        <v>99</v>
      </c>
      <c r="C195" s="45" t="s">
        <v>23</v>
      </c>
      <c r="D195" s="56" t="s">
        <v>268</v>
      </c>
      <c r="E195" s="45">
        <v>810</v>
      </c>
      <c r="F195" s="5">
        <v>336.1</v>
      </c>
    </row>
    <row r="196" spans="1:6" ht="104.95" customHeight="1" x14ac:dyDescent="0.25">
      <c r="A196" s="265" t="s">
        <v>616</v>
      </c>
      <c r="B196" s="24" t="s">
        <v>99</v>
      </c>
      <c r="C196" s="36" t="s">
        <v>23</v>
      </c>
      <c r="D196" s="76" t="s">
        <v>617</v>
      </c>
      <c r="E196" s="36"/>
      <c r="F196" s="9">
        <f>F197</f>
        <v>17.7</v>
      </c>
    </row>
    <row r="197" spans="1:6" ht="15.8" customHeight="1" x14ac:dyDescent="0.25">
      <c r="A197" s="18" t="s">
        <v>70</v>
      </c>
      <c r="B197" s="23" t="s">
        <v>99</v>
      </c>
      <c r="C197" s="45" t="s">
        <v>23</v>
      </c>
      <c r="D197" s="56" t="s">
        <v>617</v>
      </c>
      <c r="E197" s="45">
        <v>800</v>
      </c>
      <c r="F197" s="5">
        <f>F198</f>
        <v>17.7</v>
      </c>
    </row>
    <row r="198" spans="1:6" ht="40.75" x14ac:dyDescent="0.25">
      <c r="A198" s="18" t="s">
        <v>108</v>
      </c>
      <c r="B198" s="23" t="s">
        <v>99</v>
      </c>
      <c r="C198" s="45" t="s">
        <v>23</v>
      </c>
      <c r="D198" s="56" t="s">
        <v>617</v>
      </c>
      <c r="E198" s="45">
        <v>810</v>
      </c>
      <c r="F198" s="5">
        <v>17.7</v>
      </c>
    </row>
    <row r="199" spans="1:6" x14ac:dyDescent="0.25">
      <c r="A199" s="238" t="s">
        <v>19</v>
      </c>
      <c r="B199" s="24" t="s">
        <v>99</v>
      </c>
      <c r="C199" s="36" t="s">
        <v>23</v>
      </c>
      <c r="D199" s="239" t="s">
        <v>157</v>
      </c>
      <c r="E199" s="46"/>
      <c r="F199" s="9">
        <f>F200</f>
        <v>157.1</v>
      </c>
    </row>
    <row r="200" spans="1:6" x14ac:dyDescent="0.25">
      <c r="A200" s="240" t="s">
        <v>127</v>
      </c>
      <c r="B200" s="23" t="s">
        <v>99</v>
      </c>
      <c r="C200" s="45" t="s">
        <v>23</v>
      </c>
      <c r="D200" s="87" t="s">
        <v>168</v>
      </c>
      <c r="E200" s="46"/>
      <c r="F200" s="5">
        <f>F201</f>
        <v>157.1</v>
      </c>
    </row>
    <row r="201" spans="1:6" ht="21.1" customHeight="1" x14ac:dyDescent="0.25">
      <c r="A201" s="57" t="s">
        <v>102</v>
      </c>
      <c r="B201" s="23" t="s">
        <v>99</v>
      </c>
      <c r="C201" s="45" t="s">
        <v>23</v>
      </c>
      <c r="D201" s="87" t="s">
        <v>168</v>
      </c>
      <c r="E201" s="56" t="s">
        <v>4</v>
      </c>
      <c r="F201" s="5">
        <f>F202</f>
        <v>157.1</v>
      </c>
    </row>
    <row r="202" spans="1:6" x14ac:dyDescent="0.25">
      <c r="A202" s="57" t="s">
        <v>610</v>
      </c>
      <c r="B202" s="23" t="s">
        <v>99</v>
      </c>
      <c r="C202" s="45" t="s">
        <v>23</v>
      </c>
      <c r="D202" s="87" t="s">
        <v>168</v>
      </c>
      <c r="E202" s="56" t="s">
        <v>239</v>
      </c>
      <c r="F202" s="5">
        <v>157.1</v>
      </c>
    </row>
    <row r="203" spans="1:6" x14ac:dyDescent="0.25">
      <c r="A203" s="16" t="s">
        <v>101</v>
      </c>
      <c r="B203" s="44" t="s">
        <v>99</v>
      </c>
      <c r="C203" s="31" t="s">
        <v>1</v>
      </c>
      <c r="D203" s="17"/>
      <c r="E203" s="14"/>
      <c r="F203" s="2">
        <f>F205+F209</f>
        <v>4110.1000000000004</v>
      </c>
    </row>
    <row r="204" spans="1:6" ht="27.2" x14ac:dyDescent="0.25">
      <c r="A204" s="22" t="s">
        <v>187</v>
      </c>
      <c r="B204" s="19" t="s">
        <v>99</v>
      </c>
      <c r="C204" s="24" t="s">
        <v>1</v>
      </c>
      <c r="D204" s="20" t="s">
        <v>186</v>
      </c>
      <c r="E204" s="14"/>
      <c r="F204" s="9">
        <f>F205</f>
        <v>130.5</v>
      </c>
    </row>
    <row r="205" spans="1:6" x14ac:dyDescent="0.25">
      <c r="A205" s="43" t="s">
        <v>101</v>
      </c>
      <c r="B205" s="24" t="s">
        <v>99</v>
      </c>
      <c r="C205" s="24" t="s">
        <v>1</v>
      </c>
      <c r="D205" s="24" t="s">
        <v>303</v>
      </c>
      <c r="E205" s="24"/>
      <c r="F205" s="9">
        <f>F206</f>
        <v>130.5</v>
      </c>
    </row>
    <row r="206" spans="1:6" ht="15.8" customHeight="1" x14ac:dyDescent="0.25">
      <c r="A206" s="27" t="s">
        <v>100</v>
      </c>
      <c r="B206" s="23" t="s">
        <v>99</v>
      </c>
      <c r="C206" s="23" t="s">
        <v>1</v>
      </c>
      <c r="D206" s="23" t="s">
        <v>303</v>
      </c>
      <c r="E206" s="23"/>
      <c r="F206" s="5">
        <f>F207</f>
        <v>130.5</v>
      </c>
    </row>
    <row r="207" spans="1:6" ht="26.35" customHeight="1" x14ac:dyDescent="0.25">
      <c r="A207" s="18" t="s">
        <v>27</v>
      </c>
      <c r="B207" s="23" t="s">
        <v>99</v>
      </c>
      <c r="C207" s="23" t="s">
        <v>1</v>
      </c>
      <c r="D207" s="23" t="s">
        <v>303</v>
      </c>
      <c r="E207" s="23" t="s">
        <v>26</v>
      </c>
      <c r="F207" s="5">
        <f>F208</f>
        <v>130.5</v>
      </c>
    </row>
    <row r="208" spans="1:6" ht="27.2" x14ac:dyDescent="0.25">
      <c r="A208" s="18" t="s">
        <v>25</v>
      </c>
      <c r="B208" s="23" t="s">
        <v>99</v>
      </c>
      <c r="C208" s="23" t="s">
        <v>1</v>
      </c>
      <c r="D208" s="23" t="s">
        <v>303</v>
      </c>
      <c r="E208" s="23" t="s">
        <v>22</v>
      </c>
      <c r="F208" s="5">
        <v>130.5</v>
      </c>
    </row>
    <row r="209" spans="1:6" ht="115.5" customHeight="1" x14ac:dyDescent="0.25">
      <c r="A209" s="35" t="s">
        <v>495</v>
      </c>
      <c r="B209" s="89" t="s">
        <v>99</v>
      </c>
      <c r="C209" s="24" t="s">
        <v>1</v>
      </c>
      <c r="D209" s="19" t="s">
        <v>494</v>
      </c>
      <c r="E209" s="19"/>
      <c r="F209" s="9">
        <f>F210</f>
        <v>3979.6</v>
      </c>
    </row>
    <row r="210" spans="1:6" ht="18.7" customHeight="1" x14ac:dyDescent="0.25">
      <c r="A210" s="57" t="s">
        <v>102</v>
      </c>
      <c r="B210" s="87" t="s">
        <v>99</v>
      </c>
      <c r="C210" s="23" t="s">
        <v>1</v>
      </c>
      <c r="D210" s="17" t="s">
        <v>494</v>
      </c>
      <c r="E210" s="17" t="s">
        <v>4</v>
      </c>
      <c r="F210" s="5">
        <f>F211</f>
        <v>3979.6</v>
      </c>
    </row>
    <row r="211" spans="1:6" ht="17.5" customHeight="1" x14ac:dyDescent="0.25">
      <c r="A211" s="57" t="s">
        <v>242</v>
      </c>
      <c r="B211" s="87" t="s">
        <v>99</v>
      </c>
      <c r="C211" s="23" t="s">
        <v>1</v>
      </c>
      <c r="D211" s="17" t="s">
        <v>494</v>
      </c>
      <c r="E211" s="17" t="s">
        <v>239</v>
      </c>
      <c r="F211" s="5">
        <v>3979.6</v>
      </c>
    </row>
    <row r="212" spans="1:6" ht="14.95" customHeight="1" x14ac:dyDescent="0.25">
      <c r="A212" s="16" t="s">
        <v>333</v>
      </c>
      <c r="B212" s="14" t="s">
        <v>41</v>
      </c>
      <c r="C212" s="14"/>
      <c r="D212" s="14"/>
      <c r="E212" s="31"/>
      <c r="F212" s="2">
        <f>F213</f>
        <v>265</v>
      </c>
    </row>
    <row r="213" spans="1:6" ht="24.8" customHeight="1" x14ac:dyDescent="0.25">
      <c r="A213" s="16" t="s">
        <v>334</v>
      </c>
      <c r="B213" s="14" t="s">
        <v>41</v>
      </c>
      <c r="C213" s="14" t="s">
        <v>1</v>
      </c>
      <c r="D213" s="14"/>
      <c r="E213" s="31"/>
      <c r="F213" s="2">
        <f>F214</f>
        <v>265</v>
      </c>
    </row>
    <row r="214" spans="1:6" ht="21.1" customHeight="1" x14ac:dyDescent="0.25">
      <c r="A214" s="21" t="s">
        <v>19</v>
      </c>
      <c r="B214" s="19" t="s">
        <v>41</v>
      </c>
      <c r="C214" s="19" t="s">
        <v>1</v>
      </c>
      <c r="D214" s="20" t="s">
        <v>157</v>
      </c>
      <c r="E214" s="31"/>
      <c r="F214" s="9">
        <f>F215</f>
        <v>265</v>
      </c>
    </row>
    <row r="215" spans="1:6" ht="80.349999999999994" customHeight="1" x14ac:dyDescent="0.25">
      <c r="A215" s="22" t="s">
        <v>304</v>
      </c>
      <c r="B215" s="19" t="s">
        <v>41</v>
      </c>
      <c r="C215" s="19" t="s">
        <v>1</v>
      </c>
      <c r="D215" s="19" t="s">
        <v>335</v>
      </c>
      <c r="E215" s="23"/>
      <c r="F215" s="9">
        <f>F216</f>
        <v>265</v>
      </c>
    </row>
    <row r="216" spans="1:6" ht="21.1" customHeight="1" x14ac:dyDescent="0.25">
      <c r="A216" s="57" t="s">
        <v>102</v>
      </c>
      <c r="B216" s="17" t="s">
        <v>41</v>
      </c>
      <c r="C216" s="17" t="s">
        <v>1</v>
      </c>
      <c r="D216" s="17" t="s">
        <v>335</v>
      </c>
      <c r="E216" s="17" t="s">
        <v>4</v>
      </c>
      <c r="F216" s="9">
        <f>F217</f>
        <v>265</v>
      </c>
    </row>
    <row r="217" spans="1:6" x14ac:dyDescent="0.25">
      <c r="A217" s="57" t="s">
        <v>242</v>
      </c>
      <c r="B217" s="17" t="s">
        <v>41</v>
      </c>
      <c r="C217" s="17" t="s">
        <v>1</v>
      </c>
      <c r="D217" s="17" t="s">
        <v>335</v>
      </c>
      <c r="E217" s="17" t="s">
        <v>239</v>
      </c>
      <c r="F217" s="9">
        <v>265</v>
      </c>
    </row>
    <row r="218" spans="1:6" ht="18.350000000000001" customHeight="1" x14ac:dyDescent="0.25">
      <c r="A218" s="16" t="s">
        <v>98</v>
      </c>
      <c r="B218" s="14" t="s">
        <v>81</v>
      </c>
      <c r="C218" s="14"/>
      <c r="D218" s="14"/>
      <c r="E218" s="14"/>
      <c r="F218" s="2">
        <f>F219+F250+F308+F341+F285</f>
        <v>564479.39999999991</v>
      </c>
    </row>
    <row r="219" spans="1:6" ht="19.2" customHeight="1" x14ac:dyDescent="0.25">
      <c r="A219" s="16" t="s">
        <v>97</v>
      </c>
      <c r="B219" s="14" t="s">
        <v>81</v>
      </c>
      <c r="C219" s="14" t="s">
        <v>9</v>
      </c>
      <c r="D219" s="14"/>
      <c r="E219" s="14"/>
      <c r="F219" s="2">
        <f>F220</f>
        <v>106280.1</v>
      </c>
    </row>
    <row r="220" spans="1:6" ht="19.2" customHeight="1" x14ac:dyDescent="0.25">
      <c r="A220" s="22" t="s">
        <v>84</v>
      </c>
      <c r="B220" s="19" t="s">
        <v>81</v>
      </c>
      <c r="C220" s="19" t="s">
        <v>9</v>
      </c>
      <c r="D220" s="19" t="s">
        <v>188</v>
      </c>
      <c r="E220" s="19"/>
      <c r="F220" s="9">
        <f>F221+F231+F247+F240</f>
        <v>106280.1</v>
      </c>
    </row>
    <row r="221" spans="1:6" ht="14.95" customHeight="1" x14ac:dyDescent="0.25">
      <c r="A221" s="22" t="s">
        <v>96</v>
      </c>
      <c r="B221" s="24" t="s">
        <v>81</v>
      </c>
      <c r="C221" s="24" t="s">
        <v>9</v>
      </c>
      <c r="D221" s="19" t="s">
        <v>189</v>
      </c>
      <c r="E221" s="19"/>
      <c r="F221" s="9">
        <f>F222+F224+F226+F228</f>
        <v>5808.3</v>
      </c>
    </row>
    <row r="222" spans="1:6" ht="64.55" customHeight="1" x14ac:dyDescent="0.25">
      <c r="A222" s="18" t="s">
        <v>74</v>
      </c>
      <c r="B222" s="23" t="s">
        <v>81</v>
      </c>
      <c r="C222" s="23" t="s">
        <v>9</v>
      </c>
      <c r="D222" s="17" t="s">
        <v>189</v>
      </c>
      <c r="E222" s="17" t="s">
        <v>73</v>
      </c>
      <c r="F222" s="42">
        <f>F223</f>
        <v>430.3</v>
      </c>
    </row>
    <row r="223" spans="1:6" ht="23.3" customHeight="1" x14ac:dyDescent="0.25">
      <c r="A223" s="18" t="s">
        <v>72</v>
      </c>
      <c r="B223" s="23" t="s">
        <v>81</v>
      </c>
      <c r="C223" s="23" t="s">
        <v>9</v>
      </c>
      <c r="D223" s="17" t="s">
        <v>189</v>
      </c>
      <c r="E223" s="17" t="s">
        <v>71</v>
      </c>
      <c r="F223" s="42">
        <v>430.3</v>
      </c>
    </row>
    <row r="224" spans="1:6" ht="30.6" customHeight="1" x14ac:dyDescent="0.25">
      <c r="A224" s="18" t="s">
        <v>27</v>
      </c>
      <c r="B224" s="23" t="s">
        <v>81</v>
      </c>
      <c r="C224" s="23" t="s">
        <v>9</v>
      </c>
      <c r="D224" s="17" t="s">
        <v>189</v>
      </c>
      <c r="E224" s="17" t="s">
        <v>26</v>
      </c>
      <c r="F224" s="42">
        <v>622.20000000000005</v>
      </c>
    </row>
    <row r="225" spans="1:6" ht="31.45" customHeight="1" x14ac:dyDescent="0.25">
      <c r="A225" s="18" t="s">
        <v>25</v>
      </c>
      <c r="B225" s="23" t="s">
        <v>81</v>
      </c>
      <c r="C225" s="23" t="s">
        <v>9</v>
      </c>
      <c r="D225" s="17" t="s">
        <v>189</v>
      </c>
      <c r="E225" s="17" t="s">
        <v>22</v>
      </c>
      <c r="F225" s="42">
        <v>701.9</v>
      </c>
    </row>
    <row r="226" spans="1:6" ht="29.25" customHeight="1" x14ac:dyDescent="0.25">
      <c r="A226" s="25" t="s">
        <v>36</v>
      </c>
      <c r="B226" s="23" t="s">
        <v>81</v>
      </c>
      <c r="C226" s="23" t="s">
        <v>9</v>
      </c>
      <c r="D226" s="17" t="s">
        <v>189</v>
      </c>
      <c r="E226" s="17" t="s">
        <v>35</v>
      </c>
      <c r="F226" s="5">
        <f>F227</f>
        <v>4753.8</v>
      </c>
    </row>
    <row r="227" spans="1:6" ht="23.3" customHeight="1" x14ac:dyDescent="0.25">
      <c r="A227" s="30" t="s">
        <v>59</v>
      </c>
      <c r="B227" s="23" t="s">
        <v>81</v>
      </c>
      <c r="C227" s="23" t="s">
        <v>9</v>
      </c>
      <c r="D227" s="17" t="s">
        <v>189</v>
      </c>
      <c r="E227" s="17" t="s">
        <v>58</v>
      </c>
      <c r="F227" s="5">
        <v>4753.8</v>
      </c>
    </row>
    <row r="228" spans="1:6" ht="18.350000000000001" customHeight="1" x14ac:dyDescent="0.25">
      <c r="A228" s="18" t="s">
        <v>70</v>
      </c>
      <c r="B228" s="23" t="s">
        <v>81</v>
      </c>
      <c r="C228" s="23" t="s">
        <v>9</v>
      </c>
      <c r="D228" s="17" t="s">
        <v>189</v>
      </c>
      <c r="E228" s="17" t="s">
        <v>69</v>
      </c>
      <c r="F228" s="5">
        <f>F229+F230</f>
        <v>2</v>
      </c>
    </row>
    <row r="229" spans="1:6" x14ac:dyDescent="0.25">
      <c r="A229" s="18" t="s">
        <v>622</v>
      </c>
      <c r="B229" s="23" t="s">
        <v>81</v>
      </c>
      <c r="C229" s="23" t="s">
        <v>9</v>
      </c>
      <c r="D229" s="17" t="s">
        <v>189</v>
      </c>
      <c r="E229" s="17" t="s">
        <v>621</v>
      </c>
      <c r="F229" s="5">
        <v>2</v>
      </c>
    </row>
    <row r="230" spans="1:6" x14ac:dyDescent="0.25">
      <c r="A230" s="18" t="s">
        <v>68</v>
      </c>
      <c r="B230" s="23" t="s">
        <v>81</v>
      </c>
      <c r="C230" s="23" t="s">
        <v>9</v>
      </c>
      <c r="D230" s="17" t="s">
        <v>189</v>
      </c>
      <c r="E230" s="17" t="s">
        <v>67</v>
      </c>
      <c r="F230" s="5">
        <v>0</v>
      </c>
    </row>
    <row r="231" spans="1:6" ht="39.75" customHeight="1" x14ac:dyDescent="0.25">
      <c r="A231" s="35" t="s">
        <v>95</v>
      </c>
      <c r="B231" s="34" t="s">
        <v>81</v>
      </c>
      <c r="C231" s="24" t="s">
        <v>9</v>
      </c>
      <c r="D231" s="19" t="s">
        <v>190</v>
      </c>
      <c r="E231" s="19"/>
      <c r="F231" s="9">
        <f>F233+F234+F236+F238</f>
        <v>73677.100000000006</v>
      </c>
    </row>
    <row r="232" spans="1:6" ht="68.3" customHeight="1" x14ac:dyDescent="0.25">
      <c r="A232" s="18" t="s">
        <v>74</v>
      </c>
      <c r="B232" s="40" t="s">
        <v>81</v>
      </c>
      <c r="C232" s="23" t="s">
        <v>9</v>
      </c>
      <c r="D232" s="17" t="s">
        <v>190</v>
      </c>
      <c r="E232" s="17" t="s">
        <v>73</v>
      </c>
      <c r="F232" s="5">
        <f>F233</f>
        <v>27370.5</v>
      </c>
    </row>
    <row r="233" spans="1:6" ht="20.25" customHeight="1" x14ac:dyDescent="0.25">
      <c r="A233" s="18" t="s">
        <v>72</v>
      </c>
      <c r="B233" s="40" t="s">
        <v>81</v>
      </c>
      <c r="C233" s="23" t="s">
        <v>9</v>
      </c>
      <c r="D233" s="17" t="s">
        <v>190</v>
      </c>
      <c r="E233" s="17" t="s">
        <v>71</v>
      </c>
      <c r="F233" s="5">
        <v>27370.5</v>
      </c>
    </row>
    <row r="234" spans="1:6" ht="34" customHeight="1" x14ac:dyDescent="0.25">
      <c r="A234" s="18" t="s">
        <v>27</v>
      </c>
      <c r="B234" s="40" t="s">
        <v>81</v>
      </c>
      <c r="C234" s="23" t="s">
        <v>9</v>
      </c>
      <c r="D234" s="17" t="s">
        <v>190</v>
      </c>
      <c r="E234" s="17" t="s">
        <v>26</v>
      </c>
      <c r="F234" s="5">
        <f>F235</f>
        <v>1364.2</v>
      </c>
    </row>
    <row r="235" spans="1:6" ht="26.5" customHeight="1" x14ac:dyDescent="0.25">
      <c r="A235" s="18" t="s">
        <v>25</v>
      </c>
      <c r="B235" s="40" t="s">
        <v>81</v>
      </c>
      <c r="C235" s="23" t="s">
        <v>9</v>
      </c>
      <c r="D235" s="17" t="s">
        <v>190</v>
      </c>
      <c r="E235" s="17" t="s">
        <v>22</v>
      </c>
      <c r="F235" s="5">
        <v>1364.2</v>
      </c>
    </row>
    <row r="236" spans="1:6" ht="27.2" x14ac:dyDescent="0.25">
      <c r="A236" s="25" t="s">
        <v>36</v>
      </c>
      <c r="B236" s="40" t="s">
        <v>81</v>
      </c>
      <c r="C236" s="23" t="s">
        <v>9</v>
      </c>
      <c r="D236" s="17" t="s">
        <v>190</v>
      </c>
      <c r="E236" s="17" t="s">
        <v>35</v>
      </c>
      <c r="F236" s="5">
        <f>F237</f>
        <v>44941.8</v>
      </c>
    </row>
    <row r="237" spans="1:6" ht="25.5" customHeight="1" x14ac:dyDescent="0.25">
      <c r="A237" s="30" t="s">
        <v>59</v>
      </c>
      <c r="B237" s="40" t="s">
        <v>81</v>
      </c>
      <c r="C237" s="23" t="s">
        <v>9</v>
      </c>
      <c r="D237" s="17" t="s">
        <v>190</v>
      </c>
      <c r="E237" s="17" t="s">
        <v>58</v>
      </c>
      <c r="F237" s="5">
        <v>44941.8</v>
      </c>
    </row>
    <row r="238" spans="1:6" ht="16.3" customHeight="1" x14ac:dyDescent="0.25">
      <c r="A238" s="18" t="s">
        <v>70</v>
      </c>
      <c r="B238" s="40" t="s">
        <v>81</v>
      </c>
      <c r="C238" s="23" t="s">
        <v>9</v>
      </c>
      <c r="D238" s="17" t="s">
        <v>190</v>
      </c>
      <c r="E238" s="17" t="s">
        <v>69</v>
      </c>
      <c r="F238" s="5">
        <f>F239</f>
        <v>0.6</v>
      </c>
    </row>
    <row r="239" spans="1:6" ht="16.3" customHeight="1" x14ac:dyDescent="0.25">
      <c r="A239" s="18" t="s">
        <v>68</v>
      </c>
      <c r="B239" s="40" t="s">
        <v>81</v>
      </c>
      <c r="C239" s="23" t="s">
        <v>9</v>
      </c>
      <c r="D239" s="17" t="s">
        <v>190</v>
      </c>
      <c r="E239" s="17" t="s">
        <v>67</v>
      </c>
      <c r="F239" s="5">
        <v>0.6</v>
      </c>
    </row>
    <row r="240" spans="1:6" ht="22.6" customHeight="1" x14ac:dyDescent="0.25">
      <c r="A240" s="22" t="s">
        <v>336</v>
      </c>
      <c r="B240" s="34" t="s">
        <v>81</v>
      </c>
      <c r="C240" s="24" t="s">
        <v>9</v>
      </c>
      <c r="D240" s="19" t="s">
        <v>337</v>
      </c>
      <c r="E240" s="17"/>
      <c r="F240" s="9">
        <f>F245+F241+F243</f>
        <v>25094.400000000001</v>
      </c>
    </row>
    <row r="241" spans="1:6" ht="26.5" customHeight="1" x14ac:dyDescent="0.25">
      <c r="A241" s="18" t="s">
        <v>74</v>
      </c>
      <c r="B241" s="40" t="s">
        <v>81</v>
      </c>
      <c r="C241" s="23" t="s">
        <v>9</v>
      </c>
      <c r="D241" s="17" t="s">
        <v>337</v>
      </c>
      <c r="E241" s="17" t="s">
        <v>73</v>
      </c>
      <c r="F241" s="9">
        <f>F242</f>
        <v>37.9</v>
      </c>
    </row>
    <row r="242" spans="1:6" ht="22.6" customHeight="1" x14ac:dyDescent="0.25">
      <c r="A242" s="18" t="s">
        <v>72</v>
      </c>
      <c r="B242" s="40" t="s">
        <v>81</v>
      </c>
      <c r="C242" s="23" t="s">
        <v>9</v>
      </c>
      <c r="D242" s="17" t="s">
        <v>337</v>
      </c>
      <c r="E242" s="17" t="s">
        <v>71</v>
      </c>
      <c r="F242" s="9">
        <v>37.9</v>
      </c>
    </row>
    <row r="243" spans="1:6" ht="29.25" customHeight="1" x14ac:dyDescent="0.25">
      <c r="A243" s="18" t="s">
        <v>27</v>
      </c>
      <c r="B243" s="40" t="s">
        <v>81</v>
      </c>
      <c r="C243" s="23" t="s">
        <v>9</v>
      </c>
      <c r="D243" s="17" t="s">
        <v>337</v>
      </c>
      <c r="E243" s="17" t="s">
        <v>26</v>
      </c>
      <c r="F243" s="9">
        <f>F244</f>
        <v>16.5</v>
      </c>
    </row>
    <row r="244" spans="1:6" ht="31.95" customHeight="1" x14ac:dyDescent="0.25">
      <c r="A244" s="18" t="s">
        <v>25</v>
      </c>
      <c r="B244" s="40" t="s">
        <v>81</v>
      </c>
      <c r="C244" s="23" t="s">
        <v>9</v>
      </c>
      <c r="D244" s="17" t="s">
        <v>337</v>
      </c>
      <c r="E244" s="17" t="s">
        <v>22</v>
      </c>
      <c r="F244" s="9">
        <v>16.5</v>
      </c>
    </row>
    <row r="245" spans="1:6" ht="26.5" customHeight="1" x14ac:dyDescent="0.25">
      <c r="A245" s="25" t="s">
        <v>36</v>
      </c>
      <c r="B245" s="40" t="s">
        <v>81</v>
      </c>
      <c r="C245" s="23" t="s">
        <v>9</v>
      </c>
      <c r="D245" s="17" t="s">
        <v>337</v>
      </c>
      <c r="E245" s="17" t="s">
        <v>35</v>
      </c>
      <c r="F245" s="5">
        <f>F246</f>
        <v>25040</v>
      </c>
    </row>
    <row r="246" spans="1:6" ht="26.5" customHeight="1" x14ac:dyDescent="0.25">
      <c r="A246" s="30" t="s">
        <v>59</v>
      </c>
      <c r="B246" s="40" t="s">
        <v>81</v>
      </c>
      <c r="C246" s="23" t="s">
        <v>9</v>
      </c>
      <c r="D246" s="17" t="s">
        <v>337</v>
      </c>
      <c r="E246" s="17" t="s">
        <v>58</v>
      </c>
      <c r="F246" s="5">
        <v>25040</v>
      </c>
    </row>
    <row r="247" spans="1:6" ht="31.6" customHeight="1" x14ac:dyDescent="0.25">
      <c r="A247" s="39" t="s">
        <v>194</v>
      </c>
      <c r="B247" s="19" t="s">
        <v>81</v>
      </c>
      <c r="C247" s="24" t="s">
        <v>9</v>
      </c>
      <c r="D247" s="19" t="s">
        <v>251</v>
      </c>
      <c r="E247" s="19"/>
      <c r="F247" s="9">
        <f>F248</f>
        <v>1700.3</v>
      </c>
    </row>
    <row r="248" spans="1:6" ht="30.1" customHeight="1" x14ac:dyDescent="0.25">
      <c r="A248" s="25" t="s">
        <v>36</v>
      </c>
      <c r="B248" s="17" t="s">
        <v>81</v>
      </c>
      <c r="C248" s="23" t="s">
        <v>9</v>
      </c>
      <c r="D248" s="17" t="s">
        <v>251</v>
      </c>
      <c r="E248" s="17" t="s">
        <v>35</v>
      </c>
      <c r="F248" s="5">
        <f>F249</f>
        <v>1700.3</v>
      </c>
    </row>
    <row r="249" spans="1:6" ht="20.25" customHeight="1" x14ac:dyDescent="0.25">
      <c r="A249" s="30" t="s">
        <v>59</v>
      </c>
      <c r="B249" s="17" t="s">
        <v>81</v>
      </c>
      <c r="C249" s="23" t="s">
        <v>9</v>
      </c>
      <c r="D249" s="17" t="s">
        <v>251</v>
      </c>
      <c r="E249" s="17" t="s">
        <v>58</v>
      </c>
      <c r="F249" s="5">
        <v>1700.3</v>
      </c>
    </row>
    <row r="250" spans="1:6" ht="12.9" customHeight="1" x14ac:dyDescent="0.25">
      <c r="A250" s="16" t="s">
        <v>91</v>
      </c>
      <c r="B250" s="14" t="s">
        <v>81</v>
      </c>
      <c r="C250" s="14" t="s">
        <v>23</v>
      </c>
      <c r="D250" s="14"/>
      <c r="E250" s="14"/>
      <c r="F250" s="2">
        <f>F251</f>
        <v>366892.49999999994</v>
      </c>
    </row>
    <row r="251" spans="1:6" x14ac:dyDescent="0.25">
      <c r="A251" s="22" t="s">
        <v>84</v>
      </c>
      <c r="B251" s="19" t="s">
        <v>81</v>
      </c>
      <c r="C251" s="19" t="s">
        <v>23</v>
      </c>
      <c r="D251" s="19" t="s">
        <v>188</v>
      </c>
      <c r="E251" s="14"/>
      <c r="F251" s="9">
        <f>F252+F262+F271+F276</f>
        <v>366892.49999999994</v>
      </c>
    </row>
    <row r="252" spans="1:6" ht="16.3" customHeight="1" x14ac:dyDescent="0.25">
      <c r="A252" s="22" t="s">
        <v>90</v>
      </c>
      <c r="B252" s="19" t="s">
        <v>81</v>
      </c>
      <c r="C252" s="19" t="s">
        <v>23</v>
      </c>
      <c r="D252" s="19" t="s">
        <v>191</v>
      </c>
      <c r="E252" s="19"/>
      <c r="F252" s="9">
        <f>F253+F255+F257+F259</f>
        <v>93605.7</v>
      </c>
    </row>
    <row r="253" spans="1:6" ht="67.95" x14ac:dyDescent="0.25">
      <c r="A253" s="18" t="s">
        <v>74</v>
      </c>
      <c r="B253" s="17" t="s">
        <v>81</v>
      </c>
      <c r="C253" s="17" t="s">
        <v>23</v>
      </c>
      <c r="D253" s="17" t="s">
        <v>191</v>
      </c>
      <c r="E253" s="17" t="s">
        <v>73</v>
      </c>
      <c r="F253" s="5">
        <f>F254</f>
        <v>42831.5</v>
      </c>
    </row>
    <row r="254" spans="1:6" x14ac:dyDescent="0.25">
      <c r="A254" s="18" t="s">
        <v>72</v>
      </c>
      <c r="B254" s="17" t="s">
        <v>81</v>
      </c>
      <c r="C254" s="17" t="s">
        <v>23</v>
      </c>
      <c r="D254" s="17" t="s">
        <v>191</v>
      </c>
      <c r="E254" s="17" t="s">
        <v>71</v>
      </c>
      <c r="F254" s="5">
        <v>42831.5</v>
      </c>
    </row>
    <row r="255" spans="1:6" ht="27.2" x14ac:dyDescent="0.25">
      <c r="A255" s="18" t="s">
        <v>27</v>
      </c>
      <c r="B255" s="17" t="s">
        <v>81</v>
      </c>
      <c r="C255" s="17" t="s">
        <v>23</v>
      </c>
      <c r="D255" s="17" t="s">
        <v>191</v>
      </c>
      <c r="E255" s="17" t="s">
        <v>26</v>
      </c>
      <c r="F255" s="5">
        <f>F256</f>
        <v>44384.2</v>
      </c>
    </row>
    <row r="256" spans="1:6" ht="26.5" customHeight="1" x14ac:dyDescent="0.25">
      <c r="A256" s="18" t="s">
        <v>25</v>
      </c>
      <c r="B256" s="17" t="s">
        <v>81</v>
      </c>
      <c r="C256" s="17" t="s">
        <v>23</v>
      </c>
      <c r="D256" s="17" t="s">
        <v>191</v>
      </c>
      <c r="E256" s="17" t="s">
        <v>22</v>
      </c>
      <c r="F256" s="5">
        <v>44384.2</v>
      </c>
    </row>
    <row r="257" spans="1:6" ht="26.5" customHeight="1" x14ac:dyDescent="0.25">
      <c r="A257" s="25" t="s">
        <v>36</v>
      </c>
      <c r="B257" s="17" t="s">
        <v>81</v>
      </c>
      <c r="C257" s="17" t="s">
        <v>23</v>
      </c>
      <c r="D257" s="17" t="s">
        <v>191</v>
      </c>
      <c r="E257" s="17" t="s">
        <v>35</v>
      </c>
      <c r="F257" s="5">
        <f>F258</f>
        <v>2547.4</v>
      </c>
    </row>
    <row r="258" spans="1:6" ht="18.7" customHeight="1" x14ac:dyDescent="0.25">
      <c r="A258" s="30" t="s">
        <v>59</v>
      </c>
      <c r="B258" s="17" t="s">
        <v>81</v>
      </c>
      <c r="C258" s="17" t="s">
        <v>23</v>
      </c>
      <c r="D258" s="17" t="s">
        <v>191</v>
      </c>
      <c r="E258" s="17" t="s">
        <v>58</v>
      </c>
      <c r="F258" s="5">
        <v>2547.4</v>
      </c>
    </row>
    <row r="259" spans="1:6" ht="18.2" customHeight="1" x14ac:dyDescent="0.25">
      <c r="A259" s="18" t="s">
        <v>70</v>
      </c>
      <c r="B259" s="17" t="s">
        <v>81</v>
      </c>
      <c r="C259" s="17" t="s">
        <v>23</v>
      </c>
      <c r="D259" s="17" t="s">
        <v>191</v>
      </c>
      <c r="E259" s="17" t="s">
        <v>69</v>
      </c>
      <c r="F259" s="5">
        <f>F261+F260</f>
        <v>3842.6</v>
      </c>
    </row>
    <row r="260" spans="1:6" ht="18.2" customHeight="1" x14ac:dyDescent="0.25">
      <c r="A260" s="18" t="s">
        <v>622</v>
      </c>
      <c r="B260" s="17" t="s">
        <v>81</v>
      </c>
      <c r="C260" s="17" t="s">
        <v>23</v>
      </c>
      <c r="D260" s="17" t="s">
        <v>191</v>
      </c>
      <c r="E260" s="17" t="s">
        <v>621</v>
      </c>
      <c r="F260" s="5">
        <v>3</v>
      </c>
    </row>
    <row r="261" spans="1:6" ht="18.2" customHeight="1" x14ac:dyDescent="0.25">
      <c r="A261" s="18" t="s">
        <v>68</v>
      </c>
      <c r="B261" s="17" t="s">
        <v>81</v>
      </c>
      <c r="C261" s="17" t="s">
        <v>23</v>
      </c>
      <c r="D261" s="17" t="s">
        <v>191</v>
      </c>
      <c r="E261" s="17" t="s">
        <v>67</v>
      </c>
      <c r="F261" s="5">
        <v>3839.6</v>
      </c>
    </row>
    <row r="262" spans="1:6" ht="26.35" customHeight="1" x14ac:dyDescent="0.25">
      <c r="A262" s="22" t="s">
        <v>302</v>
      </c>
      <c r="B262" s="19" t="s">
        <v>81</v>
      </c>
      <c r="C262" s="19" t="s">
        <v>23</v>
      </c>
      <c r="D262" s="19" t="s">
        <v>193</v>
      </c>
      <c r="E262" s="19"/>
      <c r="F262" s="9">
        <f>F263+F265+F267+F269</f>
        <v>222252.19999999998</v>
      </c>
    </row>
    <row r="263" spans="1:6" ht="24.8" customHeight="1" x14ac:dyDescent="0.25">
      <c r="A263" s="18" t="s">
        <v>74</v>
      </c>
      <c r="B263" s="17" t="s">
        <v>81</v>
      </c>
      <c r="C263" s="17" t="s">
        <v>23</v>
      </c>
      <c r="D263" s="17" t="s">
        <v>193</v>
      </c>
      <c r="E263" s="17" t="s">
        <v>73</v>
      </c>
      <c r="F263" s="5">
        <f>F264</f>
        <v>152275.1</v>
      </c>
    </row>
    <row r="264" spans="1:6" ht="26.35" customHeight="1" x14ac:dyDescent="0.25">
      <c r="A264" s="18" t="s">
        <v>72</v>
      </c>
      <c r="B264" s="17" t="s">
        <v>81</v>
      </c>
      <c r="C264" s="17" t="s">
        <v>23</v>
      </c>
      <c r="D264" s="17" t="s">
        <v>193</v>
      </c>
      <c r="E264" s="17" t="s">
        <v>71</v>
      </c>
      <c r="F264" s="5">
        <v>152275.1</v>
      </c>
    </row>
    <row r="265" spans="1:6" ht="27.2" customHeight="1" x14ac:dyDescent="0.25">
      <c r="A265" s="18" t="s">
        <v>27</v>
      </c>
      <c r="B265" s="17" t="s">
        <v>81</v>
      </c>
      <c r="C265" s="17" t="s">
        <v>23</v>
      </c>
      <c r="D265" s="17" t="s">
        <v>193</v>
      </c>
      <c r="E265" s="17" t="s">
        <v>26</v>
      </c>
      <c r="F265" s="5">
        <f>F266</f>
        <v>9947.7999999999993</v>
      </c>
    </row>
    <row r="266" spans="1:6" ht="31.45" customHeight="1" x14ac:dyDescent="0.25">
      <c r="A266" s="18" t="s">
        <v>25</v>
      </c>
      <c r="B266" s="17" t="s">
        <v>81</v>
      </c>
      <c r="C266" s="17" t="s">
        <v>23</v>
      </c>
      <c r="D266" s="17" t="s">
        <v>193</v>
      </c>
      <c r="E266" s="17" t="s">
        <v>22</v>
      </c>
      <c r="F266" s="5">
        <v>9947.7999999999993</v>
      </c>
    </row>
    <row r="267" spans="1:6" ht="25.3" customHeight="1" x14ac:dyDescent="0.25">
      <c r="A267" s="25" t="s">
        <v>36</v>
      </c>
      <c r="B267" s="17" t="s">
        <v>81</v>
      </c>
      <c r="C267" s="17" t="s">
        <v>23</v>
      </c>
      <c r="D267" s="17" t="s">
        <v>193</v>
      </c>
      <c r="E267" s="17" t="s">
        <v>35</v>
      </c>
      <c r="F267" s="5">
        <f>F268</f>
        <v>59991</v>
      </c>
    </row>
    <row r="268" spans="1:6" ht="25.3" customHeight="1" x14ac:dyDescent="0.25">
      <c r="A268" s="30" t="s">
        <v>59</v>
      </c>
      <c r="B268" s="17" t="s">
        <v>81</v>
      </c>
      <c r="C268" s="17" t="s">
        <v>23</v>
      </c>
      <c r="D268" s="17" t="s">
        <v>193</v>
      </c>
      <c r="E268" s="17" t="s">
        <v>58</v>
      </c>
      <c r="F268" s="5">
        <v>59991</v>
      </c>
    </row>
    <row r="269" spans="1:6" x14ac:dyDescent="0.25">
      <c r="A269" s="18" t="s">
        <v>70</v>
      </c>
      <c r="B269" s="17" t="s">
        <v>81</v>
      </c>
      <c r="C269" s="17" t="s">
        <v>23</v>
      </c>
      <c r="D269" s="17" t="s">
        <v>193</v>
      </c>
      <c r="E269" s="17" t="s">
        <v>69</v>
      </c>
      <c r="F269" s="5">
        <f>F270</f>
        <v>38.299999999999997</v>
      </c>
    </row>
    <row r="270" spans="1:6" x14ac:dyDescent="0.25">
      <c r="A270" s="18" t="s">
        <v>68</v>
      </c>
      <c r="B270" s="17" t="s">
        <v>81</v>
      </c>
      <c r="C270" s="17" t="s">
        <v>23</v>
      </c>
      <c r="D270" s="17" t="s">
        <v>193</v>
      </c>
      <c r="E270" s="17" t="s">
        <v>67</v>
      </c>
      <c r="F270" s="5">
        <v>38.299999999999997</v>
      </c>
    </row>
    <row r="271" spans="1:6" ht="40.75" x14ac:dyDescent="0.25">
      <c r="A271" s="39" t="s">
        <v>194</v>
      </c>
      <c r="B271" s="19" t="s">
        <v>81</v>
      </c>
      <c r="C271" s="19" t="s">
        <v>23</v>
      </c>
      <c r="D271" s="19" t="s">
        <v>251</v>
      </c>
      <c r="E271" s="19"/>
      <c r="F271" s="9">
        <f>F272+F274</f>
        <v>13864.1</v>
      </c>
    </row>
    <row r="272" spans="1:6" ht="23.8" customHeight="1" x14ac:dyDescent="0.25">
      <c r="A272" s="18" t="s">
        <v>27</v>
      </c>
      <c r="B272" s="17" t="s">
        <v>81</v>
      </c>
      <c r="C272" s="17" t="s">
        <v>23</v>
      </c>
      <c r="D272" s="17" t="s">
        <v>251</v>
      </c>
      <c r="E272" s="17" t="s">
        <v>26</v>
      </c>
      <c r="F272" s="5">
        <f>F273</f>
        <v>9698.2000000000007</v>
      </c>
    </row>
    <row r="273" spans="1:6" ht="26.5" customHeight="1" x14ac:dyDescent="0.25">
      <c r="A273" s="18" t="s">
        <v>25</v>
      </c>
      <c r="B273" s="17" t="s">
        <v>81</v>
      </c>
      <c r="C273" s="17" t="s">
        <v>23</v>
      </c>
      <c r="D273" s="17" t="s">
        <v>251</v>
      </c>
      <c r="E273" s="17" t="s">
        <v>22</v>
      </c>
      <c r="F273" s="5">
        <v>9698.2000000000007</v>
      </c>
    </row>
    <row r="274" spans="1:6" ht="27.2" x14ac:dyDescent="0.25">
      <c r="A274" s="25" t="s">
        <v>36</v>
      </c>
      <c r="B274" s="17" t="s">
        <v>81</v>
      </c>
      <c r="C274" s="17" t="s">
        <v>23</v>
      </c>
      <c r="D274" s="17" t="s">
        <v>251</v>
      </c>
      <c r="E274" s="17" t="s">
        <v>35</v>
      </c>
      <c r="F274" s="5">
        <f>F275</f>
        <v>4165.8999999999996</v>
      </c>
    </row>
    <row r="275" spans="1:6" x14ac:dyDescent="0.25">
      <c r="A275" s="30" t="s">
        <v>59</v>
      </c>
      <c r="B275" s="17" t="s">
        <v>81</v>
      </c>
      <c r="C275" s="17" t="s">
        <v>23</v>
      </c>
      <c r="D275" s="17" t="s">
        <v>251</v>
      </c>
      <c r="E275" s="17" t="s">
        <v>58</v>
      </c>
      <c r="F275" s="5">
        <v>4165.8999999999996</v>
      </c>
    </row>
    <row r="276" spans="1:6" ht="29.25" customHeight="1" x14ac:dyDescent="0.25">
      <c r="A276" s="22" t="s">
        <v>338</v>
      </c>
      <c r="B276" s="19" t="s">
        <v>81</v>
      </c>
      <c r="C276" s="19" t="s">
        <v>23</v>
      </c>
      <c r="D276" s="19" t="s">
        <v>339</v>
      </c>
      <c r="E276" s="17"/>
      <c r="F276" s="9">
        <f>F281+F279+F277+F283</f>
        <v>37170.5</v>
      </c>
    </row>
    <row r="277" spans="1:6" ht="67.95" x14ac:dyDescent="0.25">
      <c r="A277" s="18" t="s">
        <v>74</v>
      </c>
      <c r="B277" s="17" t="s">
        <v>81</v>
      </c>
      <c r="C277" s="17" t="s">
        <v>23</v>
      </c>
      <c r="D277" s="17" t="s">
        <v>339</v>
      </c>
      <c r="E277" s="17" t="s">
        <v>73</v>
      </c>
      <c r="F277" s="9">
        <f>F278</f>
        <v>7810.9</v>
      </c>
    </row>
    <row r="278" spans="1:6" ht="27.7" customHeight="1" x14ac:dyDescent="0.25">
      <c r="A278" s="18" t="s">
        <v>72</v>
      </c>
      <c r="B278" s="17" t="s">
        <v>81</v>
      </c>
      <c r="C278" s="17" t="s">
        <v>23</v>
      </c>
      <c r="D278" s="17" t="s">
        <v>339</v>
      </c>
      <c r="E278" s="17" t="s">
        <v>71</v>
      </c>
      <c r="F278" s="9">
        <v>7810.9</v>
      </c>
    </row>
    <row r="279" spans="1:6" ht="31.45" customHeight="1" x14ac:dyDescent="0.25">
      <c r="A279" s="18" t="s">
        <v>27</v>
      </c>
      <c r="B279" s="17" t="s">
        <v>81</v>
      </c>
      <c r="C279" s="17" t="s">
        <v>23</v>
      </c>
      <c r="D279" s="17" t="s">
        <v>339</v>
      </c>
      <c r="E279" s="17" t="s">
        <v>26</v>
      </c>
      <c r="F279" s="9">
        <f>F280</f>
        <v>5430</v>
      </c>
    </row>
    <row r="280" spans="1:6" ht="31.45" customHeight="1" x14ac:dyDescent="0.25">
      <c r="A280" s="18" t="s">
        <v>25</v>
      </c>
      <c r="B280" s="17" t="s">
        <v>81</v>
      </c>
      <c r="C280" s="17" t="s">
        <v>23</v>
      </c>
      <c r="D280" s="17" t="s">
        <v>339</v>
      </c>
      <c r="E280" s="17" t="s">
        <v>22</v>
      </c>
      <c r="F280" s="9">
        <v>5430</v>
      </c>
    </row>
    <row r="281" spans="1:6" ht="31.45" customHeight="1" x14ac:dyDescent="0.25">
      <c r="A281" s="25" t="s">
        <v>36</v>
      </c>
      <c r="B281" s="17" t="s">
        <v>81</v>
      </c>
      <c r="C281" s="17" t="s">
        <v>23</v>
      </c>
      <c r="D281" s="17" t="s">
        <v>339</v>
      </c>
      <c r="E281" s="17" t="s">
        <v>35</v>
      </c>
      <c r="F281" s="5">
        <f>F282</f>
        <v>23519</v>
      </c>
    </row>
    <row r="282" spans="1:6" x14ac:dyDescent="0.25">
      <c r="A282" s="30" t="s">
        <v>59</v>
      </c>
      <c r="B282" s="17" t="s">
        <v>81</v>
      </c>
      <c r="C282" s="17" t="s">
        <v>23</v>
      </c>
      <c r="D282" s="17" t="s">
        <v>339</v>
      </c>
      <c r="E282" s="17" t="s">
        <v>58</v>
      </c>
      <c r="F282" s="5">
        <v>23519</v>
      </c>
    </row>
    <row r="283" spans="1:6" x14ac:dyDescent="0.25">
      <c r="A283" s="18" t="s">
        <v>70</v>
      </c>
      <c r="B283" s="17" t="s">
        <v>81</v>
      </c>
      <c r="C283" s="17" t="s">
        <v>23</v>
      </c>
      <c r="D283" s="17" t="s">
        <v>339</v>
      </c>
      <c r="E283" s="17" t="s">
        <v>69</v>
      </c>
      <c r="F283" s="5">
        <f>F284</f>
        <v>410.6</v>
      </c>
    </row>
    <row r="284" spans="1:6" x14ac:dyDescent="0.25">
      <c r="A284" s="18" t="s">
        <v>68</v>
      </c>
      <c r="B284" s="17" t="s">
        <v>81</v>
      </c>
      <c r="C284" s="17" t="s">
        <v>23</v>
      </c>
      <c r="D284" s="17" t="s">
        <v>339</v>
      </c>
      <c r="E284" s="17" t="s">
        <v>67</v>
      </c>
      <c r="F284" s="5">
        <v>410.6</v>
      </c>
    </row>
    <row r="285" spans="1:6" ht="17.850000000000001" customHeight="1" x14ac:dyDescent="0.25">
      <c r="A285" s="86" t="s">
        <v>238</v>
      </c>
      <c r="B285" s="14" t="s">
        <v>81</v>
      </c>
      <c r="C285" s="14" t="s">
        <v>1</v>
      </c>
      <c r="D285" s="31"/>
      <c r="E285" s="14"/>
      <c r="F285" s="2">
        <f>F286</f>
        <v>47419.599999999991</v>
      </c>
    </row>
    <row r="286" spans="1:6" ht="17.850000000000001" customHeight="1" x14ac:dyDescent="0.25">
      <c r="A286" s="22" t="s">
        <v>84</v>
      </c>
      <c r="B286" s="19" t="s">
        <v>81</v>
      </c>
      <c r="C286" s="19" t="s">
        <v>1</v>
      </c>
      <c r="D286" s="19" t="s">
        <v>188</v>
      </c>
      <c r="E286" s="17"/>
      <c r="F286" s="9">
        <f>F287+F298</f>
        <v>47419.599999999991</v>
      </c>
    </row>
    <row r="287" spans="1:6" ht="17.350000000000001" customHeight="1" x14ac:dyDescent="0.25">
      <c r="A287" s="22" t="s">
        <v>89</v>
      </c>
      <c r="B287" s="19" t="s">
        <v>81</v>
      </c>
      <c r="C287" s="19" t="s">
        <v>1</v>
      </c>
      <c r="D287" s="19" t="s">
        <v>192</v>
      </c>
      <c r="E287" s="19"/>
      <c r="F287" s="9">
        <f>F288</f>
        <v>8256.2999999999993</v>
      </c>
    </row>
    <row r="288" spans="1:6" ht="27.2" x14ac:dyDescent="0.25">
      <c r="A288" s="18" t="s">
        <v>75</v>
      </c>
      <c r="B288" s="17" t="s">
        <v>81</v>
      </c>
      <c r="C288" s="17" t="s">
        <v>1</v>
      </c>
      <c r="D288" s="17" t="s">
        <v>192</v>
      </c>
      <c r="E288" s="17"/>
      <c r="F288" s="5">
        <f>F289+F291+F293+F296</f>
        <v>8256.2999999999993</v>
      </c>
    </row>
    <row r="289" spans="1:6" ht="67.95" x14ac:dyDescent="0.25">
      <c r="A289" s="18" t="s">
        <v>74</v>
      </c>
      <c r="B289" s="17" t="s">
        <v>81</v>
      </c>
      <c r="C289" s="17" t="s">
        <v>1</v>
      </c>
      <c r="D289" s="17" t="s">
        <v>192</v>
      </c>
      <c r="E289" s="17" t="s">
        <v>73</v>
      </c>
      <c r="F289" s="5">
        <f>F290</f>
        <v>5339.5</v>
      </c>
    </row>
    <row r="290" spans="1:6" ht="28.55" customHeight="1" x14ac:dyDescent="0.25">
      <c r="A290" s="18" t="s">
        <v>72</v>
      </c>
      <c r="B290" s="17" t="s">
        <v>81</v>
      </c>
      <c r="C290" s="17" t="s">
        <v>1</v>
      </c>
      <c r="D290" s="17" t="s">
        <v>192</v>
      </c>
      <c r="E290" s="17" t="s">
        <v>71</v>
      </c>
      <c r="F290" s="5">
        <v>5339.5</v>
      </c>
    </row>
    <row r="291" spans="1:6" ht="28.55" customHeight="1" x14ac:dyDescent="0.25">
      <c r="A291" s="18" t="s">
        <v>27</v>
      </c>
      <c r="B291" s="17" t="s">
        <v>81</v>
      </c>
      <c r="C291" s="17" t="s">
        <v>1</v>
      </c>
      <c r="D291" s="17" t="s">
        <v>192</v>
      </c>
      <c r="E291" s="17" t="s">
        <v>26</v>
      </c>
      <c r="F291" s="5">
        <f>F292</f>
        <v>544.1</v>
      </c>
    </row>
    <row r="292" spans="1:6" ht="28.55" customHeight="1" x14ac:dyDescent="0.25">
      <c r="A292" s="18" t="s">
        <v>25</v>
      </c>
      <c r="B292" s="17" t="s">
        <v>81</v>
      </c>
      <c r="C292" s="17" t="s">
        <v>1</v>
      </c>
      <c r="D292" s="17" t="s">
        <v>192</v>
      </c>
      <c r="E292" s="17" t="s">
        <v>22</v>
      </c>
      <c r="F292" s="5">
        <v>544.1</v>
      </c>
    </row>
    <row r="293" spans="1:6" ht="16.3" customHeight="1" x14ac:dyDescent="0.25">
      <c r="A293" s="25" t="s">
        <v>36</v>
      </c>
      <c r="B293" s="17" t="s">
        <v>81</v>
      </c>
      <c r="C293" s="17" t="s">
        <v>1</v>
      </c>
      <c r="D293" s="17" t="s">
        <v>192</v>
      </c>
      <c r="E293" s="17" t="s">
        <v>35</v>
      </c>
      <c r="F293" s="5">
        <f>F294+F295</f>
        <v>2355.9</v>
      </c>
    </row>
    <row r="294" spans="1:6" ht="16.3" customHeight="1" x14ac:dyDescent="0.25">
      <c r="A294" s="30" t="s">
        <v>59</v>
      </c>
      <c r="B294" s="17" t="s">
        <v>81</v>
      </c>
      <c r="C294" s="17" t="s">
        <v>1</v>
      </c>
      <c r="D294" s="17" t="s">
        <v>192</v>
      </c>
      <c r="E294" s="17" t="s">
        <v>58</v>
      </c>
      <c r="F294" s="5">
        <v>547</v>
      </c>
    </row>
    <row r="295" spans="1:6" ht="17.7" customHeight="1" x14ac:dyDescent="0.25">
      <c r="A295" s="18" t="s">
        <v>34</v>
      </c>
      <c r="B295" s="17" t="s">
        <v>81</v>
      </c>
      <c r="C295" s="17" t="s">
        <v>1</v>
      </c>
      <c r="D295" s="17" t="s">
        <v>192</v>
      </c>
      <c r="E295" s="17" t="s">
        <v>32</v>
      </c>
      <c r="F295" s="5">
        <v>1808.9</v>
      </c>
    </row>
    <row r="296" spans="1:6" x14ac:dyDescent="0.25">
      <c r="A296" s="18" t="s">
        <v>70</v>
      </c>
      <c r="B296" s="17" t="s">
        <v>81</v>
      </c>
      <c r="C296" s="17" t="s">
        <v>1</v>
      </c>
      <c r="D296" s="17" t="s">
        <v>192</v>
      </c>
      <c r="E296" s="17" t="s">
        <v>69</v>
      </c>
      <c r="F296" s="5">
        <f>F297</f>
        <v>16.8</v>
      </c>
    </row>
    <row r="297" spans="1:6" x14ac:dyDescent="0.25">
      <c r="A297" s="18" t="s">
        <v>68</v>
      </c>
      <c r="B297" s="17" t="s">
        <v>81</v>
      </c>
      <c r="C297" s="17" t="s">
        <v>1</v>
      </c>
      <c r="D297" s="17" t="s">
        <v>192</v>
      </c>
      <c r="E297" s="17" t="s">
        <v>67</v>
      </c>
      <c r="F297" s="5">
        <v>16.8</v>
      </c>
    </row>
    <row r="298" spans="1:6" ht="27" customHeight="1" x14ac:dyDescent="0.25">
      <c r="A298" s="18" t="s">
        <v>343</v>
      </c>
      <c r="B298" s="19" t="s">
        <v>81</v>
      </c>
      <c r="C298" s="19" t="s">
        <v>1</v>
      </c>
      <c r="D298" s="19" t="s">
        <v>344</v>
      </c>
      <c r="E298" s="17"/>
      <c r="F298" s="5">
        <f>F299+F303+F301+F306</f>
        <v>39163.299999999996</v>
      </c>
    </row>
    <row r="299" spans="1:6" ht="68.3" customHeight="1" x14ac:dyDescent="0.25">
      <c r="A299" s="18" t="s">
        <v>74</v>
      </c>
      <c r="B299" s="17" t="s">
        <v>81</v>
      </c>
      <c r="C299" s="17" t="s">
        <v>1</v>
      </c>
      <c r="D299" s="17" t="s">
        <v>344</v>
      </c>
      <c r="E299" s="17" t="s">
        <v>73</v>
      </c>
      <c r="F299" s="5">
        <f>F300</f>
        <v>1199.5999999999999</v>
      </c>
    </row>
    <row r="300" spans="1:6" ht="23.3" customHeight="1" x14ac:dyDescent="0.25">
      <c r="A300" s="18" t="s">
        <v>72</v>
      </c>
      <c r="B300" s="17" t="s">
        <v>81</v>
      </c>
      <c r="C300" s="17" t="s">
        <v>1</v>
      </c>
      <c r="D300" s="17" t="s">
        <v>345</v>
      </c>
      <c r="E300" s="17" t="s">
        <v>71</v>
      </c>
      <c r="F300" s="5">
        <v>1199.5999999999999</v>
      </c>
    </row>
    <row r="301" spans="1:6" ht="31.95" customHeight="1" x14ac:dyDescent="0.25">
      <c r="A301" s="18" t="s">
        <v>27</v>
      </c>
      <c r="B301" s="17" t="s">
        <v>81</v>
      </c>
      <c r="C301" s="17" t="s">
        <v>1</v>
      </c>
      <c r="D301" s="17" t="s">
        <v>344</v>
      </c>
      <c r="E301" s="17" t="s">
        <v>26</v>
      </c>
      <c r="F301" s="5">
        <f>F302</f>
        <v>16.100000000000001</v>
      </c>
    </row>
    <row r="302" spans="1:6" ht="27.2" x14ac:dyDescent="0.25">
      <c r="A302" s="18" t="s">
        <v>25</v>
      </c>
      <c r="B302" s="17" t="s">
        <v>81</v>
      </c>
      <c r="C302" s="17" t="s">
        <v>1</v>
      </c>
      <c r="D302" s="17" t="s">
        <v>344</v>
      </c>
      <c r="E302" s="17" t="s">
        <v>22</v>
      </c>
      <c r="F302" s="5">
        <v>16.100000000000001</v>
      </c>
    </row>
    <row r="303" spans="1:6" ht="30.75" customHeight="1" x14ac:dyDescent="0.25">
      <c r="A303" s="25" t="s">
        <v>36</v>
      </c>
      <c r="B303" s="17" t="s">
        <v>81</v>
      </c>
      <c r="C303" s="17" t="s">
        <v>1</v>
      </c>
      <c r="D303" s="17" t="s">
        <v>344</v>
      </c>
      <c r="E303" s="17" t="s">
        <v>35</v>
      </c>
      <c r="F303" s="5">
        <f>F304+F305</f>
        <v>37932.9</v>
      </c>
    </row>
    <row r="304" spans="1:6" ht="16.3" customHeight="1" x14ac:dyDescent="0.25">
      <c r="A304" s="30" t="s">
        <v>59</v>
      </c>
      <c r="B304" s="17" t="s">
        <v>81</v>
      </c>
      <c r="C304" s="17" t="s">
        <v>1</v>
      </c>
      <c r="D304" s="17" t="s">
        <v>344</v>
      </c>
      <c r="E304" s="17" t="s">
        <v>58</v>
      </c>
      <c r="F304" s="5">
        <v>10873.9</v>
      </c>
    </row>
    <row r="305" spans="1:6" ht="19.2" customHeight="1" x14ac:dyDescent="0.25">
      <c r="A305" s="18" t="s">
        <v>34</v>
      </c>
      <c r="B305" s="17" t="s">
        <v>81</v>
      </c>
      <c r="C305" s="17" t="s">
        <v>1</v>
      </c>
      <c r="D305" s="17" t="s">
        <v>344</v>
      </c>
      <c r="E305" s="17" t="s">
        <v>32</v>
      </c>
      <c r="F305" s="5">
        <v>27059</v>
      </c>
    </row>
    <row r="306" spans="1:6" ht="18.7" customHeight="1" x14ac:dyDescent="0.25">
      <c r="A306" s="18" t="s">
        <v>70</v>
      </c>
      <c r="B306" s="17" t="s">
        <v>81</v>
      </c>
      <c r="C306" s="17" t="s">
        <v>1</v>
      </c>
      <c r="D306" s="17" t="s">
        <v>344</v>
      </c>
      <c r="E306" s="17" t="s">
        <v>69</v>
      </c>
      <c r="F306" s="5">
        <f>F307</f>
        <v>14.7</v>
      </c>
    </row>
    <row r="307" spans="1:6" ht="19.55" customHeight="1" x14ac:dyDescent="0.25">
      <c r="A307" s="18" t="s">
        <v>68</v>
      </c>
      <c r="B307" s="17" t="s">
        <v>81</v>
      </c>
      <c r="C307" s="17" t="s">
        <v>1</v>
      </c>
      <c r="D307" s="17" t="s">
        <v>344</v>
      </c>
      <c r="E307" s="17" t="s">
        <v>67</v>
      </c>
      <c r="F307" s="5">
        <v>14.7</v>
      </c>
    </row>
    <row r="308" spans="1:6" ht="19.55" customHeight="1" x14ac:dyDescent="0.25">
      <c r="A308" s="16" t="s">
        <v>88</v>
      </c>
      <c r="B308" s="14" t="s">
        <v>81</v>
      </c>
      <c r="C308" s="14" t="s">
        <v>81</v>
      </c>
      <c r="D308" s="14"/>
      <c r="E308" s="14"/>
      <c r="F308" s="2">
        <f>F309+F323+F336</f>
        <v>8442.5999999999985</v>
      </c>
    </row>
    <row r="309" spans="1:6" ht="17.7" customHeight="1" x14ac:dyDescent="0.25">
      <c r="A309" s="22" t="s">
        <v>195</v>
      </c>
      <c r="B309" s="19" t="s">
        <v>81</v>
      </c>
      <c r="C309" s="19" t="s">
        <v>81</v>
      </c>
      <c r="D309" s="20" t="s">
        <v>196</v>
      </c>
      <c r="E309" s="14"/>
      <c r="F309" s="9">
        <f>F310+F313+F318</f>
        <v>2613.1999999999998</v>
      </c>
    </row>
    <row r="310" spans="1:6" ht="27" customHeight="1" x14ac:dyDescent="0.25">
      <c r="A310" s="22" t="s">
        <v>87</v>
      </c>
      <c r="B310" s="19" t="s">
        <v>81</v>
      </c>
      <c r="C310" s="19" t="s">
        <v>81</v>
      </c>
      <c r="D310" s="20" t="s">
        <v>252</v>
      </c>
      <c r="E310" s="29"/>
      <c r="F310" s="9">
        <f>F311</f>
        <v>9.1999999999999993</v>
      </c>
    </row>
    <row r="311" spans="1:6" ht="28.55" customHeight="1" x14ac:dyDescent="0.25">
      <c r="A311" s="25" t="s">
        <v>36</v>
      </c>
      <c r="B311" s="17" t="s">
        <v>81</v>
      </c>
      <c r="C311" s="17" t="s">
        <v>81</v>
      </c>
      <c r="D311" s="26" t="s">
        <v>252</v>
      </c>
      <c r="E311" s="17" t="s">
        <v>35</v>
      </c>
      <c r="F311" s="5">
        <f>F312</f>
        <v>9.1999999999999993</v>
      </c>
    </row>
    <row r="312" spans="1:6" ht="17.350000000000001" customHeight="1" x14ac:dyDescent="0.25">
      <c r="A312" s="30" t="s">
        <v>34</v>
      </c>
      <c r="B312" s="17" t="s">
        <v>81</v>
      </c>
      <c r="C312" s="17" t="s">
        <v>81</v>
      </c>
      <c r="D312" s="26" t="s">
        <v>252</v>
      </c>
      <c r="E312" s="17" t="s">
        <v>32</v>
      </c>
      <c r="F312" s="5">
        <v>9.1999999999999993</v>
      </c>
    </row>
    <row r="313" spans="1:6" ht="80.349999999999994" customHeight="1" x14ac:dyDescent="0.25">
      <c r="A313" s="22" t="s">
        <v>197</v>
      </c>
      <c r="B313" s="19" t="s">
        <v>81</v>
      </c>
      <c r="C313" s="19" t="s">
        <v>81</v>
      </c>
      <c r="D313" s="20" t="s">
        <v>253</v>
      </c>
      <c r="E313" s="19"/>
      <c r="F313" s="9">
        <f>F314+F316</f>
        <v>2398.6999999999998</v>
      </c>
    </row>
    <row r="314" spans="1:6" ht="26.35" customHeight="1" x14ac:dyDescent="0.25">
      <c r="A314" s="18" t="s">
        <v>27</v>
      </c>
      <c r="B314" s="17" t="s">
        <v>81</v>
      </c>
      <c r="C314" s="17" t="s">
        <v>81</v>
      </c>
      <c r="D314" s="26" t="s">
        <v>253</v>
      </c>
      <c r="E314" s="17" t="s">
        <v>26</v>
      </c>
      <c r="F314" s="5">
        <f>F315</f>
        <v>1929.5</v>
      </c>
    </row>
    <row r="315" spans="1:6" ht="23.3" customHeight="1" x14ac:dyDescent="0.25">
      <c r="A315" s="18" t="s">
        <v>25</v>
      </c>
      <c r="B315" s="17" t="s">
        <v>81</v>
      </c>
      <c r="C315" s="17" t="s">
        <v>81</v>
      </c>
      <c r="D315" s="26" t="s">
        <v>253</v>
      </c>
      <c r="E315" s="17" t="s">
        <v>22</v>
      </c>
      <c r="F315" s="5">
        <v>1929.5</v>
      </c>
    </row>
    <row r="316" spans="1:6" ht="37.549999999999997" customHeight="1" x14ac:dyDescent="0.25">
      <c r="A316" s="25" t="s">
        <v>36</v>
      </c>
      <c r="B316" s="17" t="s">
        <v>81</v>
      </c>
      <c r="C316" s="17" t="s">
        <v>81</v>
      </c>
      <c r="D316" s="26" t="s">
        <v>253</v>
      </c>
      <c r="E316" s="17" t="s">
        <v>35</v>
      </c>
      <c r="F316" s="5">
        <f>F317</f>
        <v>469.2</v>
      </c>
    </row>
    <row r="317" spans="1:6" ht="18" customHeight="1" x14ac:dyDescent="0.25">
      <c r="A317" s="30" t="s">
        <v>59</v>
      </c>
      <c r="B317" s="17" t="s">
        <v>81</v>
      </c>
      <c r="C317" s="17" t="s">
        <v>81</v>
      </c>
      <c r="D317" s="26" t="s">
        <v>253</v>
      </c>
      <c r="E317" s="17" t="s">
        <v>58</v>
      </c>
      <c r="F317" s="5">
        <v>469.2</v>
      </c>
    </row>
    <row r="318" spans="1:6" ht="80.349999999999994" customHeight="1" x14ac:dyDescent="0.25">
      <c r="A318" s="38" t="s">
        <v>199</v>
      </c>
      <c r="B318" s="19" t="s">
        <v>81</v>
      </c>
      <c r="C318" s="19" t="s">
        <v>81</v>
      </c>
      <c r="D318" s="20" t="s">
        <v>200</v>
      </c>
      <c r="E318" s="19"/>
      <c r="F318" s="9">
        <f>F319+F321</f>
        <v>205.3</v>
      </c>
    </row>
    <row r="319" spans="1:6" ht="25.5" customHeight="1" x14ac:dyDescent="0.25">
      <c r="A319" s="18" t="s">
        <v>27</v>
      </c>
      <c r="B319" s="17" t="s">
        <v>81</v>
      </c>
      <c r="C319" s="17" t="s">
        <v>81</v>
      </c>
      <c r="D319" s="26" t="s">
        <v>200</v>
      </c>
      <c r="E319" s="17" t="s">
        <v>26</v>
      </c>
      <c r="F319" s="5">
        <f>F320</f>
        <v>205.3</v>
      </c>
    </row>
    <row r="320" spans="1:6" ht="25.5" customHeight="1" x14ac:dyDescent="0.25">
      <c r="A320" s="18" t="s">
        <v>25</v>
      </c>
      <c r="B320" s="17" t="s">
        <v>81</v>
      </c>
      <c r="C320" s="17" t="s">
        <v>81</v>
      </c>
      <c r="D320" s="26" t="s">
        <v>200</v>
      </c>
      <c r="E320" s="17" t="s">
        <v>22</v>
      </c>
      <c r="F320" s="5">
        <v>205.3</v>
      </c>
    </row>
    <row r="321" spans="1:6" ht="30.75" customHeight="1" x14ac:dyDescent="0.25">
      <c r="A321" s="25" t="s">
        <v>36</v>
      </c>
      <c r="B321" s="17" t="s">
        <v>81</v>
      </c>
      <c r="C321" s="17" t="s">
        <v>81</v>
      </c>
      <c r="D321" s="26" t="s">
        <v>200</v>
      </c>
      <c r="E321" s="17" t="s">
        <v>35</v>
      </c>
      <c r="F321" s="5">
        <f>F322</f>
        <v>0</v>
      </c>
    </row>
    <row r="322" spans="1:6" ht="17.350000000000001" customHeight="1" x14ac:dyDescent="0.25">
      <c r="A322" s="30" t="s">
        <v>59</v>
      </c>
      <c r="B322" s="17" t="s">
        <v>81</v>
      </c>
      <c r="C322" s="17" t="s">
        <v>81</v>
      </c>
      <c r="D322" s="26" t="s">
        <v>200</v>
      </c>
      <c r="E322" s="17" t="s">
        <v>58</v>
      </c>
      <c r="F322" s="5">
        <v>0</v>
      </c>
    </row>
    <row r="323" spans="1:6" ht="17.350000000000001" customHeight="1" x14ac:dyDescent="0.25">
      <c r="A323" s="22" t="s">
        <v>86</v>
      </c>
      <c r="B323" s="19" t="s">
        <v>81</v>
      </c>
      <c r="C323" s="19" t="s">
        <v>81</v>
      </c>
      <c r="D323" s="19" t="s">
        <v>201</v>
      </c>
      <c r="E323" s="19"/>
      <c r="F323" s="9">
        <f>F324+F331</f>
        <v>4791.3999999999996</v>
      </c>
    </row>
    <row r="324" spans="1:6" ht="17.350000000000001" customHeight="1" x14ac:dyDescent="0.25">
      <c r="A324" s="22" t="s">
        <v>202</v>
      </c>
      <c r="B324" s="19" t="s">
        <v>81</v>
      </c>
      <c r="C324" s="19" t="s">
        <v>81</v>
      </c>
      <c r="D324" s="19" t="s">
        <v>203</v>
      </c>
      <c r="E324" s="19"/>
      <c r="F324" s="9">
        <f>F325+F327+F329</f>
        <v>4727.8999999999996</v>
      </c>
    </row>
    <row r="325" spans="1:6" ht="68.95" customHeight="1" x14ac:dyDescent="0.25">
      <c r="A325" s="18" t="s">
        <v>74</v>
      </c>
      <c r="B325" s="17" t="s">
        <v>81</v>
      </c>
      <c r="C325" s="17" t="s">
        <v>81</v>
      </c>
      <c r="D325" s="17" t="s">
        <v>203</v>
      </c>
      <c r="E325" s="17" t="s">
        <v>73</v>
      </c>
      <c r="F325" s="5">
        <f>F326</f>
        <v>3525.7</v>
      </c>
    </row>
    <row r="326" spans="1:6" ht="19.7" customHeight="1" x14ac:dyDescent="0.25">
      <c r="A326" s="18" t="s">
        <v>72</v>
      </c>
      <c r="B326" s="17" t="s">
        <v>81</v>
      </c>
      <c r="C326" s="17" t="s">
        <v>81</v>
      </c>
      <c r="D326" s="17" t="s">
        <v>203</v>
      </c>
      <c r="E326" s="17" t="s">
        <v>71</v>
      </c>
      <c r="F326" s="5">
        <v>3525.7</v>
      </c>
    </row>
    <row r="327" spans="1:6" ht="27" customHeight="1" x14ac:dyDescent="0.25">
      <c r="A327" s="18" t="s">
        <v>27</v>
      </c>
      <c r="B327" s="17" t="s">
        <v>81</v>
      </c>
      <c r="C327" s="17" t="s">
        <v>81</v>
      </c>
      <c r="D327" s="17" t="s">
        <v>203</v>
      </c>
      <c r="E327" s="17" t="s">
        <v>26</v>
      </c>
      <c r="F327" s="5">
        <f>F328</f>
        <v>1200.5</v>
      </c>
    </row>
    <row r="328" spans="1:6" ht="24.8" customHeight="1" x14ac:dyDescent="0.25">
      <c r="A328" s="18" t="s">
        <v>25</v>
      </c>
      <c r="B328" s="17" t="s">
        <v>81</v>
      </c>
      <c r="C328" s="17" t="s">
        <v>81</v>
      </c>
      <c r="D328" s="17" t="s">
        <v>203</v>
      </c>
      <c r="E328" s="17" t="s">
        <v>22</v>
      </c>
      <c r="F328" s="5">
        <v>1200.5</v>
      </c>
    </row>
    <row r="329" spans="1:6" ht="20.25" customHeight="1" x14ac:dyDescent="0.25">
      <c r="A329" s="18" t="s">
        <v>70</v>
      </c>
      <c r="B329" s="17" t="s">
        <v>81</v>
      </c>
      <c r="C329" s="17" t="s">
        <v>81</v>
      </c>
      <c r="D329" s="17" t="s">
        <v>203</v>
      </c>
      <c r="E329" s="17" t="s">
        <v>69</v>
      </c>
      <c r="F329" s="5">
        <f>F330</f>
        <v>1.7</v>
      </c>
    </row>
    <row r="330" spans="1:6" ht="20.25" customHeight="1" x14ac:dyDescent="0.25">
      <c r="A330" s="18" t="s">
        <v>68</v>
      </c>
      <c r="B330" s="17" t="s">
        <v>81</v>
      </c>
      <c r="C330" s="17" t="s">
        <v>81</v>
      </c>
      <c r="D330" s="17" t="s">
        <v>203</v>
      </c>
      <c r="E330" s="17" t="s">
        <v>67</v>
      </c>
      <c r="F330" s="5">
        <v>1.7</v>
      </c>
    </row>
    <row r="331" spans="1:6" ht="20.25" customHeight="1" x14ac:dyDescent="0.25">
      <c r="A331" s="22" t="s">
        <v>576</v>
      </c>
      <c r="B331" s="19" t="s">
        <v>81</v>
      </c>
      <c r="C331" s="19" t="s">
        <v>81</v>
      </c>
      <c r="D331" s="19" t="s">
        <v>577</v>
      </c>
      <c r="E331" s="19"/>
      <c r="F331" s="9">
        <f>F332+F334</f>
        <v>63.5</v>
      </c>
    </row>
    <row r="332" spans="1:6" ht="66.75" customHeight="1" x14ac:dyDescent="0.25">
      <c r="A332" s="18" t="s">
        <v>74</v>
      </c>
      <c r="B332" s="17" t="s">
        <v>81</v>
      </c>
      <c r="C332" s="17" t="s">
        <v>81</v>
      </c>
      <c r="D332" s="17" t="s">
        <v>577</v>
      </c>
      <c r="E332" s="17" t="s">
        <v>73</v>
      </c>
      <c r="F332" s="5">
        <f>F333</f>
        <v>62.8</v>
      </c>
    </row>
    <row r="333" spans="1:6" ht="19.55" customHeight="1" x14ac:dyDescent="0.25">
      <c r="A333" s="18" t="s">
        <v>72</v>
      </c>
      <c r="B333" s="17" t="s">
        <v>81</v>
      </c>
      <c r="C333" s="17" t="s">
        <v>81</v>
      </c>
      <c r="D333" s="17" t="s">
        <v>577</v>
      </c>
      <c r="E333" s="17" t="s">
        <v>71</v>
      </c>
      <c r="F333" s="5">
        <v>62.8</v>
      </c>
    </row>
    <row r="334" spans="1:6" ht="18.350000000000001" customHeight="1" x14ac:dyDescent="0.25">
      <c r="A334" s="18" t="s">
        <v>70</v>
      </c>
      <c r="B334" s="17" t="s">
        <v>81</v>
      </c>
      <c r="C334" s="17" t="s">
        <v>81</v>
      </c>
      <c r="D334" s="17" t="s">
        <v>577</v>
      </c>
      <c r="E334" s="17" t="s">
        <v>69</v>
      </c>
      <c r="F334" s="5">
        <f>F335</f>
        <v>0.7</v>
      </c>
    </row>
    <row r="335" spans="1:6" ht="21.75" customHeight="1" x14ac:dyDescent="0.25">
      <c r="A335" s="18" t="s">
        <v>68</v>
      </c>
      <c r="B335" s="17" t="s">
        <v>81</v>
      </c>
      <c r="C335" s="17" t="s">
        <v>81</v>
      </c>
      <c r="D335" s="17" t="s">
        <v>577</v>
      </c>
      <c r="E335" s="17" t="s">
        <v>67</v>
      </c>
      <c r="F335" s="5">
        <v>0.7</v>
      </c>
    </row>
    <row r="336" spans="1:6" ht="41.3" customHeight="1" x14ac:dyDescent="0.25">
      <c r="A336" s="22" t="s">
        <v>259</v>
      </c>
      <c r="B336" s="19" t="s">
        <v>81</v>
      </c>
      <c r="C336" s="19" t="s">
        <v>81</v>
      </c>
      <c r="D336" s="19" t="s">
        <v>260</v>
      </c>
      <c r="E336" s="19"/>
      <c r="F336" s="9">
        <f>F337+F339</f>
        <v>1038</v>
      </c>
    </row>
    <row r="337" spans="1:6" ht="31.95" customHeight="1" x14ac:dyDescent="0.25">
      <c r="A337" s="18" t="s">
        <v>27</v>
      </c>
      <c r="B337" s="17" t="s">
        <v>81</v>
      </c>
      <c r="C337" s="17" t="s">
        <v>81</v>
      </c>
      <c r="D337" s="17" t="s">
        <v>260</v>
      </c>
      <c r="E337" s="17" t="s">
        <v>26</v>
      </c>
      <c r="F337" s="5">
        <f>F338</f>
        <v>978</v>
      </c>
    </row>
    <row r="338" spans="1:6" ht="29.25" customHeight="1" x14ac:dyDescent="0.25">
      <c r="A338" s="18" t="s">
        <v>25</v>
      </c>
      <c r="B338" s="17" t="s">
        <v>81</v>
      </c>
      <c r="C338" s="17" t="s">
        <v>81</v>
      </c>
      <c r="D338" s="17" t="s">
        <v>260</v>
      </c>
      <c r="E338" s="17" t="s">
        <v>22</v>
      </c>
      <c r="F338" s="5">
        <v>978</v>
      </c>
    </row>
    <row r="339" spans="1:6" ht="33.799999999999997" customHeight="1" x14ac:dyDescent="0.25">
      <c r="A339" s="25" t="s">
        <v>36</v>
      </c>
      <c r="B339" s="17" t="s">
        <v>81</v>
      </c>
      <c r="C339" s="17" t="s">
        <v>81</v>
      </c>
      <c r="D339" s="17" t="s">
        <v>260</v>
      </c>
      <c r="E339" s="17" t="s">
        <v>35</v>
      </c>
      <c r="F339" s="5">
        <f>F340</f>
        <v>60</v>
      </c>
    </row>
    <row r="340" spans="1:6" ht="22.6" customHeight="1" x14ac:dyDescent="0.25">
      <c r="A340" s="30" t="s">
        <v>59</v>
      </c>
      <c r="B340" s="17" t="s">
        <v>81</v>
      </c>
      <c r="C340" s="17" t="s">
        <v>81</v>
      </c>
      <c r="D340" s="17" t="s">
        <v>260</v>
      </c>
      <c r="E340" s="17" t="s">
        <v>58</v>
      </c>
      <c r="F340" s="5">
        <v>60</v>
      </c>
    </row>
    <row r="341" spans="1:6" ht="22.6" customHeight="1" x14ac:dyDescent="0.25">
      <c r="A341" s="37" t="s">
        <v>85</v>
      </c>
      <c r="B341" s="14" t="s">
        <v>81</v>
      </c>
      <c r="C341" s="14" t="s">
        <v>80</v>
      </c>
      <c r="D341" s="14"/>
      <c r="E341" s="14"/>
      <c r="F341" s="2">
        <f>F345+F373+F376+F342+F384</f>
        <v>35444.6</v>
      </c>
    </row>
    <row r="342" spans="1:6" ht="32.950000000000003" customHeight="1" x14ac:dyDescent="0.25">
      <c r="A342" s="79" t="s">
        <v>296</v>
      </c>
      <c r="B342" s="19" t="s">
        <v>81</v>
      </c>
      <c r="C342" s="19" t="s">
        <v>80</v>
      </c>
      <c r="D342" s="19" t="s">
        <v>227</v>
      </c>
      <c r="E342" s="19"/>
      <c r="F342" s="9">
        <f>F343</f>
        <v>327.2</v>
      </c>
    </row>
    <row r="343" spans="1:6" ht="32.950000000000003" customHeight="1" x14ac:dyDescent="0.25">
      <c r="A343" s="18" t="s">
        <v>27</v>
      </c>
      <c r="B343" s="17" t="s">
        <v>81</v>
      </c>
      <c r="C343" s="17" t="s">
        <v>80</v>
      </c>
      <c r="D343" s="17" t="s">
        <v>227</v>
      </c>
      <c r="E343" s="17" t="s">
        <v>26</v>
      </c>
      <c r="F343" s="5">
        <f>F344</f>
        <v>327.2</v>
      </c>
    </row>
    <row r="344" spans="1:6" ht="32.950000000000003" customHeight="1" x14ac:dyDescent="0.25">
      <c r="A344" s="18" t="s">
        <v>25</v>
      </c>
      <c r="B344" s="17" t="s">
        <v>81</v>
      </c>
      <c r="C344" s="17" t="s">
        <v>80</v>
      </c>
      <c r="D344" s="17" t="s">
        <v>227</v>
      </c>
      <c r="E344" s="17" t="s">
        <v>22</v>
      </c>
      <c r="F344" s="5">
        <v>327.2</v>
      </c>
    </row>
    <row r="345" spans="1:6" ht="20.75" customHeight="1" x14ac:dyDescent="0.25">
      <c r="A345" s="22" t="s">
        <v>84</v>
      </c>
      <c r="B345" s="19" t="s">
        <v>81</v>
      </c>
      <c r="C345" s="19" t="s">
        <v>80</v>
      </c>
      <c r="D345" s="19" t="s">
        <v>188</v>
      </c>
      <c r="E345" s="17"/>
      <c r="F345" s="9">
        <f>F346+F355+F367+F370+F395+F398+F392+F358</f>
        <v>30256.300000000003</v>
      </c>
    </row>
    <row r="346" spans="1:6" ht="20.75" customHeight="1" x14ac:dyDescent="0.25">
      <c r="A346" s="22" t="s">
        <v>83</v>
      </c>
      <c r="B346" s="19" t="s">
        <v>81</v>
      </c>
      <c r="C346" s="19" t="s">
        <v>80</v>
      </c>
      <c r="D346" s="19" t="s">
        <v>204</v>
      </c>
      <c r="E346" s="17"/>
      <c r="F346" s="9">
        <f>F347+F349+F351+F353</f>
        <v>7947.3</v>
      </c>
    </row>
    <row r="347" spans="1:6" ht="64.55" customHeight="1" x14ac:dyDescent="0.25">
      <c r="A347" s="18" t="s">
        <v>74</v>
      </c>
      <c r="B347" s="17" t="s">
        <v>81</v>
      </c>
      <c r="C347" s="17" t="s">
        <v>80</v>
      </c>
      <c r="D347" s="17" t="s">
        <v>204</v>
      </c>
      <c r="E347" s="17" t="s">
        <v>73</v>
      </c>
      <c r="F347" s="5">
        <f>F348</f>
        <v>3658.4</v>
      </c>
    </row>
    <row r="348" spans="1:6" ht="20.75" customHeight="1" x14ac:dyDescent="0.25">
      <c r="A348" s="18" t="s">
        <v>72</v>
      </c>
      <c r="B348" s="17" t="s">
        <v>81</v>
      </c>
      <c r="C348" s="17" t="s">
        <v>80</v>
      </c>
      <c r="D348" s="17" t="s">
        <v>204</v>
      </c>
      <c r="E348" s="17" t="s">
        <v>71</v>
      </c>
      <c r="F348" s="5">
        <v>3658.4</v>
      </c>
    </row>
    <row r="349" spans="1:6" ht="32.299999999999997" customHeight="1" x14ac:dyDescent="0.25">
      <c r="A349" s="18" t="s">
        <v>27</v>
      </c>
      <c r="B349" s="17" t="s">
        <v>81</v>
      </c>
      <c r="C349" s="17" t="s">
        <v>80</v>
      </c>
      <c r="D349" s="17" t="s">
        <v>204</v>
      </c>
      <c r="E349" s="17" t="s">
        <v>26</v>
      </c>
      <c r="F349" s="5">
        <f>F350</f>
        <v>218.5</v>
      </c>
    </row>
    <row r="350" spans="1:6" ht="30.6" customHeight="1" x14ac:dyDescent="0.25">
      <c r="A350" s="18" t="s">
        <v>25</v>
      </c>
      <c r="B350" s="17" t="s">
        <v>81</v>
      </c>
      <c r="C350" s="17" t="s">
        <v>80</v>
      </c>
      <c r="D350" s="17" t="s">
        <v>204</v>
      </c>
      <c r="E350" s="17" t="s">
        <v>22</v>
      </c>
      <c r="F350" s="5">
        <v>218.5</v>
      </c>
    </row>
    <row r="351" spans="1:6" ht="27.2" customHeight="1" x14ac:dyDescent="0.25">
      <c r="A351" s="25" t="s">
        <v>36</v>
      </c>
      <c r="B351" s="17" t="s">
        <v>81</v>
      </c>
      <c r="C351" s="17" t="s">
        <v>80</v>
      </c>
      <c r="D351" s="17" t="s">
        <v>204</v>
      </c>
      <c r="E351" s="17" t="s">
        <v>35</v>
      </c>
      <c r="F351" s="5">
        <f>F352</f>
        <v>4069.1</v>
      </c>
    </row>
    <row r="352" spans="1:6" ht="17.350000000000001" customHeight="1" x14ac:dyDescent="0.25">
      <c r="A352" s="30" t="s">
        <v>59</v>
      </c>
      <c r="B352" s="17" t="s">
        <v>81</v>
      </c>
      <c r="C352" s="17" t="s">
        <v>80</v>
      </c>
      <c r="D352" s="17" t="s">
        <v>204</v>
      </c>
      <c r="E352" s="17" t="s">
        <v>58</v>
      </c>
      <c r="F352" s="5">
        <v>4069.1</v>
      </c>
    </row>
    <row r="353" spans="1:6" ht="17.350000000000001" customHeight="1" x14ac:dyDescent="0.25">
      <c r="A353" s="18" t="s">
        <v>70</v>
      </c>
      <c r="B353" s="17" t="s">
        <v>81</v>
      </c>
      <c r="C353" s="17" t="s">
        <v>80</v>
      </c>
      <c r="D353" s="17" t="s">
        <v>204</v>
      </c>
      <c r="E353" s="17" t="s">
        <v>69</v>
      </c>
      <c r="F353" s="5">
        <f>F354</f>
        <v>1.3</v>
      </c>
    </row>
    <row r="354" spans="1:6" ht="17.350000000000001" customHeight="1" x14ac:dyDescent="0.25">
      <c r="A354" s="18" t="s">
        <v>68</v>
      </c>
      <c r="B354" s="17" t="s">
        <v>81</v>
      </c>
      <c r="C354" s="17" t="s">
        <v>80</v>
      </c>
      <c r="D354" s="17" t="s">
        <v>204</v>
      </c>
      <c r="E354" s="17" t="s">
        <v>67</v>
      </c>
      <c r="F354" s="5">
        <v>1.3</v>
      </c>
    </row>
    <row r="355" spans="1:6" ht="17.350000000000001" customHeight="1" x14ac:dyDescent="0.25">
      <c r="A355" s="22" t="s">
        <v>82</v>
      </c>
      <c r="B355" s="19" t="s">
        <v>81</v>
      </c>
      <c r="C355" s="19" t="s">
        <v>80</v>
      </c>
      <c r="D355" s="19" t="s">
        <v>205</v>
      </c>
      <c r="E355" s="19"/>
      <c r="F355" s="9">
        <f>F356</f>
        <v>519.79999999999995</v>
      </c>
    </row>
    <row r="356" spans="1:6" ht="31.6" customHeight="1" x14ac:dyDescent="0.25">
      <c r="A356" s="18" t="s">
        <v>27</v>
      </c>
      <c r="B356" s="17" t="s">
        <v>81</v>
      </c>
      <c r="C356" s="17" t="s">
        <v>80</v>
      </c>
      <c r="D356" s="17" t="s">
        <v>205</v>
      </c>
      <c r="E356" s="17" t="s">
        <v>26</v>
      </c>
      <c r="F356" s="5">
        <f>F357</f>
        <v>519.79999999999995</v>
      </c>
    </row>
    <row r="357" spans="1:6" ht="31.6" customHeight="1" x14ac:dyDescent="0.25">
      <c r="A357" s="18" t="s">
        <v>25</v>
      </c>
      <c r="B357" s="17" t="s">
        <v>81</v>
      </c>
      <c r="C357" s="17" t="s">
        <v>80</v>
      </c>
      <c r="D357" s="17" t="s">
        <v>205</v>
      </c>
      <c r="E357" s="17" t="s">
        <v>22</v>
      </c>
      <c r="F357" s="5">
        <v>519.79999999999995</v>
      </c>
    </row>
    <row r="358" spans="1:6" ht="27" customHeight="1" x14ac:dyDescent="0.25">
      <c r="A358" s="22" t="s">
        <v>346</v>
      </c>
      <c r="B358" s="19" t="s">
        <v>81</v>
      </c>
      <c r="C358" s="19" t="s">
        <v>80</v>
      </c>
      <c r="D358" s="19" t="s">
        <v>347</v>
      </c>
      <c r="E358" s="17"/>
      <c r="F358" s="5">
        <f>F363+F359+F361+F365</f>
        <v>9922.7000000000007</v>
      </c>
    </row>
    <row r="359" spans="1:6" ht="63" customHeight="1" x14ac:dyDescent="0.25">
      <c r="A359" s="18" t="s">
        <v>74</v>
      </c>
      <c r="B359" s="17" t="s">
        <v>81</v>
      </c>
      <c r="C359" s="17" t="s">
        <v>80</v>
      </c>
      <c r="D359" s="17" t="s">
        <v>347</v>
      </c>
      <c r="E359" s="17" t="s">
        <v>73</v>
      </c>
      <c r="F359" s="5">
        <f>F360</f>
        <v>8.6999999999999993</v>
      </c>
    </row>
    <row r="360" spans="1:6" ht="17.350000000000001" customHeight="1" x14ac:dyDescent="0.25">
      <c r="A360" s="18" t="s">
        <v>72</v>
      </c>
      <c r="B360" s="17" t="s">
        <v>81</v>
      </c>
      <c r="C360" s="17" t="s">
        <v>80</v>
      </c>
      <c r="D360" s="17" t="s">
        <v>347</v>
      </c>
      <c r="E360" s="17" t="s">
        <v>71</v>
      </c>
      <c r="F360" s="5">
        <v>8.6999999999999993</v>
      </c>
    </row>
    <row r="361" spans="1:6" ht="30.1" customHeight="1" x14ac:dyDescent="0.25">
      <c r="A361" s="18" t="s">
        <v>27</v>
      </c>
      <c r="B361" s="17" t="s">
        <v>81</v>
      </c>
      <c r="C361" s="17" t="s">
        <v>80</v>
      </c>
      <c r="D361" s="17" t="s">
        <v>347</v>
      </c>
      <c r="E361" s="17" t="s">
        <v>26</v>
      </c>
      <c r="F361" s="5">
        <f>F362</f>
        <v>6</v>
      </c>
    </row>
    <row r="362" spans="1:6" ht="25.15" customHeight="1" x14ac:dyDescent="0.25">
      <c r="A362" s="18" t="s">
        <v>25</v>
      </c>
      <c r="B362" s="17" t="s">
        <v>81</v>
      </c>
      <c r="C362" s="17" t="s">
        <v>80</v>
      </c>
      <c r="D362" s="17" t="s">
        <v>347</v>
      </c>
      <c r="E362" s="17" t="s">
        <v>22</v>
      </c>
      <c r="F362" s="5">
        <v>6</v>
      </c>
    </row>
    <row r="363" spans="1:6" ht="32.6" customHeight="1" x14ac:dyDescent="0.25">
      <c r="A363" s="25" t="s">
        <v>36</v>
      </c>
      <c r="B363" s="17" t="s">
        <v>81</v>
      </c>
      <c r="C363" s="17" t="s">
        <v>80</v>
      </c>
      <c r="D363" s="17" t="s">
        <v>347</v>
      </c>
      <c r="E363" s="17" t="s">
        <v>35</v>
      </c>
      <c r="F363" s="5">
        <f>F364</f>
        <v>9904.1</v>
      </c>
    </row>
    <row r="364" spans="1:6" ht="18" customHeight="1" x14ac:dyDescent="0.25">
      <c r="A364" s="30" t="s">
        <v>59</v>
      </c>
      <c r="B364" s="17" t="s">
        <v>81</v>
      </c>
      <c r="C364" s="17" t="s">
        <v>80</v>
      </c>
      <c r="D364" s="17" t="s">
        <v>347</v>
      </c>
      <c r="E364" s="17" t="s">
        <v>58</v>
      </c>
      <c r="F364" s="5">
        <v>9904.1</v>
      </c>
    </row>
    <row r="365" spans="1:6" ht="18" customHeight="1" x14ac:dyDescent="0.25">
      <c r="A365" s="18" t="s">
        <v>70</v>
      </c>
      <c r="B365" s="17" t="s">
        <v>81</v>
      </c>
      <c r="C365" s="17" t="s">
        <v>80</v>
      </c>
      <c r="D365" s="17" t="s">
        <v>347</v>
      </c>
      <c r="E365" s="17" t="s">
        <v>69</v>
      </c>
      <c r="F365" s="5">
        <f>F366</f>
        <v>3.9</v>
      </c>
    </row>
    <row r="366" spans="1:6" ht="18" customHeight="1" x14ac:dyDescent="0.25">
      <c r="A366" s="18" t="s">
        <v>68</v>
      </c>
      <c r="B366" s="17" t="s">
        <v>81</v>
      </c>
      <c r="C366" s="17" t="s">
        <v>80</v>
      </c>
      <c r="D366" s="17" t="s">
        <v>347</v>
      </c>
      <c r="E366" s="17" t="s">
        <v>67</v>
      </c>
      <c r="F366" s="5">
        <v>3.9</v>
      </c>
    </row>
    <row r="367" spans="1:6" ht="45.7" customHeight="1" x14ac:dyDescent="0.25">
      <c r="A367" s="35" t="s">
        <v>206</v>
      </c>
      <c r="B367" s="34" t="s">
        <v>81</v>
      </c>
      <c r="C367" s="19" t="s">
        <v>80</v>
      </c>
      <c r="D367" s="19" t="s">
        <v>207</v>
      </c>
      <c r="E367" s="17"/>
      <c r="F367" s="5">
        <f>F368</f>
        <v>11146.2</v>
      </c>
    </row>
    <row r="368" spans="1:6" ht="28.05" customHeight="1" x14ac:dyDescent="0.25">
      <c r="A368" s="18" t="s">
        <v>27</v>
      </c>
      <c r="B368" s="17" t="s">
        <v>81</v>
      </c>
      <c r="C368" s="17" t="s">
        <v>80</v>
      </c>
      <c r="D368" s="17" t="s">
        <v>207</v>
      </c>
      <c r="E368" s="17" t="s">
        <v>26</v>
      </c>
      <c r="F368" s="5">
        <f>F369</f>
        <v>11146.2</v>
      </c>
    </row>
    <row r="369" spans="1:6" ht="28.55" customHeight="1" x14ac:dyDescent="0.25">
      <c r="A369" s="18" t="s">
        <v>25</v>
      </c>
      <c r="B369" s="17" t="s">
        <v>81</v>
      </c>
      <c r="C369" s="17" t="s">
        <v>80</v>
      </c>
      <c r="D369" s="17" t="s">
        <v>207</v>
      </c>
      <c r="E369" s="17" t="s">
        <v>22</v>
      </c>
      <c r="F369" s="5">
        <v>11146.2</v>
      </c>
    </row>
    <row r="370" spans="1:6" ht="41.95" customHeight="1" x14ac:dyDescent="0.25">
      <c r="A370" s="33" t="s">
        <v>208</v>
      </c>
      <c r="B370" s="19" t="s">
        <v>81</v>
      </c>
      <c r="C370" s="19" t="s">
        <v>80</v>
      </c>
      <c r="D370" s="19" t="s">
        <v>209</v>
      </c>
      <c r="E370" s="19"/>
      <c r="F370" s="9">
        <f>F371</f>
        <v>586.6</v>
      </c>
    </row>
    <row r="371" spans="1:6" ht="29.25" customHeight="1" x14ac:dyDescent="0.25">
      <c r="A371" s="18" t="s">
        <v>27</v>
      </c>
      <c r="B371" s="17" t="s">
        <v>81</v>
      </c>
      <c r="C371" s="17" t="s">
        <v>80</v>
      </c>
      <c r="D371" s="17" t="s">
        <v>209</v>
      </c>
      <c r="E371" s="17" t="s">
        <v>26</v>
      </c>
      <c r="F371" s="5">
        <f>F372</f>
        <v>586.6</v>
      </c>
    </row>
    <row r="372" spans="1:6" ht="28.55" customHeight="1" x14ac:dyDescent="0.25">
      <c r="A372" s="18" t="s">
        <v>25</v>
      </c>
      <c r="B372" s="17" t="s">
        <v>81</v>
      </c>
      <c r="C372" s="17" t="s">
        <v>80</v>
      </c>
      <c r="D372" s="17" t="s">
        <v>209</v>
      </c>
      <c r="E372" s="17" t="s">
        <v>22</v>
      </c>
      <c r="F372" s="5">
        <v>586.6</v>
      </c>
    </row>
    <row r="373" spans="1:6" ht="57.25" customHeight="1" x14ac:dyDescent="0.25">
      <c r="A373" s="33" t="s">
        <v>301</v>
      </c>
      <c r="B373" s="19" t="s">
        <v>81</v>
      </c>
      <c r="C373" s="19" t="s">
        <v>80</v>
      </c>
      <c r="D373" s="19" t="s">
        <v>210</v>
      </c>
      <c r="E373" s="19"/>
      <c r="F373" s="9">
        <f>F374</f>
        <v>527</v>
      </c>
    </row>
    <row r="374" spans="1:6" ht="31.6" customHeight="1" x14ac:dyDescent="0.25">
      <c r="A374" s="18" t="s">
        <v>27</v>
      </c>
      <c r="B374" s="17" t="s">
        <v>81</v>
      </c>
      <c r="C374" s="17" t="s">
        <v>80</v>
      </c>
      <c r="D374" s="17" t="s">
        <v>210</v>
      </c>
      <c r="E374" s="17" t="s">
        <v>26</v>
      </c>
      <c r="F374" s="5">
        <f>F375</f>
        <v>527</v>
      </c>
    </row>
    <row r="375" spans="1:6" ht="29.9" customHeight="1" x14ac:dyDescent="0.25">
      <c r="A375" s="18" t="s">
        <v>25</v>
      </c>
      <c r="B375" s="17" t="s">
        <v>81</v>
      </c>
      <c r="C375" s="17" t="s">
        <v>80</v>
      </c>
      <c r="D375" s="17" t="s">
        <v>210</v>
      </c>
      <c r="E375" s="17" t="s">
        <v>22</v>
      </c>
      <c r="F375" s="5">
        <v>527</v>
      </c>
    </row>
    <row r="376" spans="1:6" ht="39.1" customHeight="1" x14ac:dyDescent="0.25">
      <c r="A376" s="22" t="s">
        <v>300</v>
      </c>
      <c r="B376" s="19" t="s">
        <v>81</v>
      </c>
      <c r="C376" s="19" t="s">
        <v>80</v>
      </c>
      <c r="D376" s="19" t="s">
        <v>211</v>
      </c>
      <c r="E376" s="19"/>
      <c r="F376" s="9">
        <f>F377+F379+F381</f>
        <v>2845.5999999999995</v>
      </c>
    </row>
    <row r="377" spans="1:6" ht="72" customHeight="1" x14ac:dyDescent="0.25">
      <c r="A377" s="18" t="s">
        <v>74</v>
      </c>
      <c r="B377" s="17" t="s">
        <v>81</v>
      </c>
      <c r="C377" s="17" t="s">
        <v>80</v>
      </c>
      <c r="D377" s="19" t="s">
        <v>211</v>
      </c>
      <c r="E377" s="17" t="s">
        <v>73</v>
      </c>
      <c r="F377" s="5">
        <f>F378</f>
        <v>8.1999999999999993</v>
      </c>
    </row>
    <row r="378" spans="1:6" ht="15.8" customHeight="1" x14ac:dyDescent="0.25">
      <c r="A378" s="18" t="s">
        <v>72</v>
      </c>
      <c r="B378" s="17" t="s">
        <v>81</v>
      </c>
      <c r="C378" s="17" t="s">
        <v>80</v>
      </c>
      <c r="D378" s="19" t="s">
        <v>211</v>
      </c>
      <c r="E378" s="17" t="s">
        <v>71</v>
      </c>
      <c r="F378" s="5">
        <v>8.1999999999999993</v>
      </c>
    </row>
    <row r="379" spans="1:6" ht="29.25" customHeight="1" x14ac:dyDescent="0.25">
      <c r="A379" s="18" t="s">
        <v>27</v>
      </c>
      <c r="B379" s="17" t="s">
        <v>81</v>
      </c>
      <c r="C379" s="17" t="s">
        <v>80</v>
      </c>
      <c r="D379" s="19" t="s">
        <v>211</v>
      </c>
      <c r="E379" s="17" t="s">
        <v>26</v>
      </c>
      <c r="F379" s="5">
        <f>F380</f>
        <v>2619.6999999999998</v>
      </c>
    </row>
    <row r="380" spans="1:6" ht="28.05" customHeight="1" x14ac:dyDescent="0.25">
      <c r="A380" s="18" t="s">
        <v>25</v>
      </c>
      <c r="B380" s="17" t="s">
        <v>81</v>
      </c>
      <c r="C380" s="17" t="s">
        <v>80</v>
      </c>
      <c r="D380" s="19" t="s">
        <v>211</v>
      </c>
      <c r="E380" s="17" t="s">
        <v>22</v>
      </c>
      <c r="F380" s="5">
        <v>2619.6999999999998</v>
      </c>
    </row>
    <row r="381" spans="1:6" ht="25.5" customHeight="1" x14ac:dyDescent="0.25">
      <c r="A381" s="25" t="s">
        <v>36</v>
      </c>
      <c r="B381" s="17" t="s">
        <v>81</v>
      </c>
      <c r="C381" s="17" t="s">
        <v>80</v>
      </c>
      <c r="D381" s="19" t="s">
        <v>211</v>
      </c>
      <c r="E381" s="17" t="s">
        <v>35</v>
      </c>
      <c r="F381" s="5">
        <f>F382+F383</f>
        <v>217.7</v>
      </c>
    </row>
    <row r="382" spans="1:6" ht="17.350000000000001" customHeight="1" x14ac:dyDescent="0.25">
      <c r="A382" s="30" t="s">
        <v>59</v>
      </c>
      <c r="B382" s="17" t="s">
        <v>81</v>
      </c>
      <c r="C382" s="17" t="s">
        <v>80</v>
      </c>
      <c r="D382" s="19" t="s">
        <v>211</v>
      </c>
      <c r="E382" s="17" t="s">
        <v>58</v>
      </c>
      <c r="F382" s="5">
        <v>177.2</v>
      </c>
    </row>
    <row r="383" spans="1:6" ht="17.350000000000001" customHeight="1" x14ac:dyDescent="0.25">
      <c r="A383" s="30" t="s">
        <v>34</v>
      </c>
      <c r="B383" s="17" t="s">
        <v>81</v>
      </c>
      <c r="C383" s="17" t="s">
        <v>80</v>
      </c>
      <c r="D383" s="19" t="s">
        <v>211</v>
      </c>
      <c r="E383" s="17" t="s">
        <v>32</v>
      </c>
      <c r="F383" s="5">
        <v>40.5</v>
      </c>
    </row>
    <row r="384" spans="1:6" ht="45.7" customHeight="1" x14ac:dyDescent="0.25">
      <c r="A384" s="80" t="s">
        <v>501</v>
      </c>
      <c r="B384" s="56" t="s">
        <v>81</v>
      </c>
      <c r="C384" s="56" t="s">
        <v>80</v>
      </c>
      <c r="D384" s="56" t="s">
        <v>235</v>
      </c>
      <c r="E384" s="76"/>
      <c r="F384" s="5">
        <f>F385+F387+F389</f>
        <v>1488.5</v>
      </c>
    </row>
    <row r="385" spans="1:6" ht="63" customHeight="1" x14ac:dyDescent="0.25">
      <c r="A385" s="18" t="s">
        <v>74</v>
      </c>
      <c r="B385" s="56" t="s">
        <v>81</v>
      </c>
      <c r="C385" s="56" t="s">
        <v>80</v>
      </c>
      <c r="D385" s="56" t="s">
        <v>235</v>
      </c>
      <c r="E385" s="17" t="s">
        <v>73</v>
      </c>
      <c r="F385" s="5">
        <f>F386</f>
        <v>805.9</v>
      </c>
    </row>
    <row r="386" spans="1:6" ht="22.6" customHeight="1" x14ac:dyDescent="0.25">
      <c r="A386" s="18" t="s">
        <v>72</v>
      </c>
      <c r="B386" s="56" t="s">
        <v>81</v>
      </c>
      <c r="C386" s="56" t="s">
        <v>80</v>
      </c>
      <c r="D386" s="56" t="s">
        <v>235</v>
      </c>
      <c r="E386" s="17" t="s">
        <v>71</v>
      </c>
      <c r="F386" s="5">
        <v>805.9</v>
      </c>
    </row>
    <row r="387" spans="1:6" ht="31.6" customHeight="1" x14ac:dyDescent="0.25">
      <c r="A387" s="57" t="s">
        <v>27</v>
      </c>
      <c r="B387" s="56" t="s">
        <v>81</v>
      </c>
      <c r="C387" s="56" t="s">
        <v>80</v>
      </c>
      <c r="D387" s="56" t="s">
        <v>235</v>
      </c>
      <c r="E387" s="56" t="s">
        <v>26</v>
      </c>
      <c r="F387" s="5">
        <f>F388</f>
        <v>608.5</v>
      </c>
    </row>
    <row r="388" spans="1:6" ht="30.25" customHeight="1" x14ac:dyDescent="0.25">
      <c r="A388" s="57" t="s">
        <v>25</v>
      </c>
      <c r="B388" s="56" t="s">
        <v>81</v>
      </c>
      <c r="C388" s="56" t="s">
        <v>80</v>
      </c>
      <c r="D388" s="56" t="s">
        <v>235</v>
      </c>
      <c r="E388" s="56" t="s">
        <v>22</v>
      </c>
      <c r="F388" s="5">
        <v>608.5</v>
      </c>
    </row>
    <row r="389" spans="1:6" ht="30.25" customHeight="1" x14ac:dyDescent="0.25">
      <c r="A389" s="82" t="s">
        <v>36</v>
      </c>
      <c r="B389" s="56" t="s">
        <v>81</v>
      </c>
      <c r="C389" s="56" t="s">
        <v>80</v>
      </c>
      <c r="D389" s="56" t="s">
        <v>235</v>
      </c>
      <c r="E389" s="56" t="s">
        <v>35</v>
      </c>
      <c r="F389" s="5">
        <f>F390+F391</f>
        <v>74.099999999999994</v>
      </c>
    </row>
    <row r="390" spans="1:6" ht="21.25" customHeight="1" x14ac:dyDescent="0.25">
      <c r="A390" s="83" t="s">
        <v>59</v>
      </c>
      <c r="B390" s="56" t="s">
        <v>81</v>
      </c>
      <c r="C390" s="56" t="s">
        <v>80</v>
      </c>
      <c r="D390" s="56" t="s">
        <v>235</v>
      </c>
      <c r="E390" s="56" t="s">
        <v>58</v>
      </c>
      <c r="F390" s="5">
        <v>24.5</v>
      </c>
    </row>
    <row r="391" spans="1:6" ht="21.75" customHeight="1" x14ac:dyDescent="0.25">
      <c r="A391" s="30" t="s">
        <v>34</v>
      </c>
      <c r="B391" s="56" t="s">
        <v>81</v>
      </c>
      <c r="C391" s="56" t="s">
        <v>80</v>
      </c>
      <c r="D391" s="56" t="s">
        <v>235</v>
      </c>
      <c r="E391" s="56" t="s">
        <v>32</v>
      </c>
      <c r="F391" s="5">
        <v>49.6</v>
      </c>
    </row>
    <row r="392" spans="1:6" ht="41.45" customHeight="1" x14ac:dyDescent="0.25">
      <c r="A392" s="80" t="s">
        <v>299</v>
      </c>
      <c r="B392" s="76" t="s">
        <v>81</v>
      </c>
      <c r="C392" s="76" t="s">
        <v>80</v>
      </c>
      <c r="D392" s="76" t="s">
        <v>298</v>
      </c>
      <c r="E392" s="76"/>
      <c r="F392" s="9">
        <f>F393</f>
        <v>60</v>
      </c>
    </row>
    <row r="393" spans="1:6" ht="27.2" customHeight="1" x14ac:dyDescent="0.25">
      <c r="A393" s="82" t="s">
        <v>36</v>
      </c>
      <c r="B393" s="56" t="s">
        <v>81</v>
      </c>
      <c r="C393" s="56" t="s">
        <v>80</v>
      </c>
      <c r="D393" s="56" t="s">
        <v>297</v>
      </c>
      <c r="E393" s="56" t="s">
        <v>35</v>
      </c>
      <c r="F393" s="5">
        <f>F394</f>
        <v>60</v>
      </c>
    </row>
    <row r="394" spans="1:6" x14ac:dyDescent="0.25">
      <c r="A394" s="83" t="s">
        <v>59</v>
      </c>
      <c r="B394" s="56" t="s">
        <v>81</v>
      </c>
      <c r="C394" s="56" t="s">
        <v>80</v>
      </c>
      <c r="D394" s="56" t="s">
        <v>297</v>
      </c>
      <c r="E394" s="56" t="s">
        <v>58</v>
      </c>
      <c r="F394" s="5">
        <v>60</v>
      </c>
    </row>
    <row r="395" spans="1:6" ht="68.95" customHeight="1" x14ac:dyDescent="0.25">
      <c r="A395" s="22" t="s">
        <v>254</v>
      </c>
      <c r="B395" s="19" t="s">
        <v>81</v>
      </c>
      <c r="C395" s="19" t="s">
        <v>80</v>
      </c>
      <c r="D395" s="19" t="s">
        <v>255</v>
      </c>
      <c r="E395" s="19"/>
      <c r="F395" s="5">
        <f>F396</f>
        <v>70</v>
      </c>
    </row>
    <row r="396" spans="1:6" ht="25.5" customHeight="1" x14ac:dyDescent="0.25">
      <c r="A396" s="18" t="s">
        <v>27</v>
      </c>
      <c r="B396" s="17" t="s">
        <v>81</v>
      </c>
      <c r="C396" s="17" t="s">
        <v>80</v>
      </c>
      <c r="D396" s="17" t="s">
        <v>255</v>
      </c>
      <c r="E396" s="17" t="s">
        <v>26</v>
      </c>
      <c r="F396" s="5">
        <f>F397</f>
        <v>70</v>
      </c>
    </row>
    <row r="397" spans="1:6" ht="25.5" customHeight="1" x14ac:dyDescent="0.25">
      <c r="A397" s="18" t="s">
        <v>25</v>
      </c>
      <c r="B397" s="17" t="s">
        <v>81</v>
      </c>
      <c r="C397" s="17" t="s">
        <v>80</v>
      </c>
      <c r="D397" s="17" t="s">
        <v>255</v>
      </c>
      <c r="E397" s="17" t="s">
        <v>22</v>
      </c>
      <c r="F397" s="5">
        <v>70</v>
      </c>
    </row>
    <row r="398" spans="1:6" ht="67.95" x14ac:dyDescent="0.25">
      <c r="A398" s="22" t="s">
        <v>623</v>
      </c>
      <c r="B398" s="19" t="s">
        <v>81</v>
      </c>
      <c r="C398" s="19" t="s">
        <v>80</v>
      </c>
      <c r="D398" s="19" t="s">
        <v>256</v>
      </c>
      <c r="E398" s="19"/>
      <c r="F398" s="5">
        <f>F399</f>
        <v>3.7</v>
      </c>
    </row>
    <row r="399" spans="1:6" ht="32.299999999999997" customHeight="1" x14ac:dyDescent="0.25">
      <c r="A399" s="18" t="s">
        <v>27</v>
      </c>
      <c r="B399" s="17" t="s">
        <v>81</v>
      </c>
      <c r="C399" s="17" t="s">
        <v>80</v>
      </c>
      <c r="D399" s="17" t="s">
        <v>256</v>
      </c>
      <c r="E399" s="17" t="s">
        <v>26</v>
      </c>
      <c r="F399" s="5">
        <f>F400</f>
        <v>3.7</v>
      </c>
    </row>
    <row r="400" spans="1:6" ht="32.299999999999997" customHeight="1" x14ac:dyDescent="0.25">
      <c r="A400" s="18" t="s">
        <v>25</v>
      </c>
      <c r="B400" s="17" t="s">
        <v>81</v>
      </c>
      <c r="C400" s="17" t="s">
        <v>80</v>
      </c>
      <c r="D400" s="17" t="s">
        <v>256</v>
      </c>
      <c r="E400" s="17" t="s">
        <v>22</v>
      </c>
      <c r="F400" s="5">
        <v>3.7</v>
      </c>
    </row>
    <row r="401" spans="1:6" ht="15.8" customHeight="1" x14ac:dyDescent="0.25">
      <c r="A401" s="16" t="s">
        <v>258</v>
      </c>
      <c r="B401" s="14" t="s">
        <v>66</v>
      </c>
      <c r="C401" s="14" t="s">
        <v>226</v>
      </c>
      <c r="D401" s="14"/>
      <c r="E401" s="14"/>
      <c r="F401" s="2">
        <f>F402</f>
        <v>100801.7</v>
      </c>
    </row>
    <row r="402" spans="1:6" ht="17.350000000000001" customHeight="1" x14ac:dyDescent="0.25">
      <c r="A402" s="16" t="s">
        <v>79</v>
      </c>
      <c r="B402" s="14" t="s">
        <v>66</v>
      </c>
      <c r="C402" s="14" t="s">
        <v>9</v>
      </c>
      <c r="D402" s="14"/>
      <c r="E402" s="14"/>
      <c r="F402" s="2">
        <f>F408+F403</f>
        <v>100801.7</v>
      </c>
    </row>
    <row r="403" spans="1:6" ht="28.55" customHeight="1" x14ac:dyDescent="0.25">
      <c r="A403" s="79" t="s">
        <v>348</v>
      </c>
      <c r="B403" s="19" t="s">
        <v>66</v>
      </c>
      <c r="C403" s="19" t="s">
        <v>9</v>
      </c>
      <c r="D403" s="19" t="s">
        <v>227</v>
      </c>
      <c r="E403" s="14"/>
      <c r="F403" s="9">
        <f>F404+F406</f>
        <v>503</v>
      </c>
    </row>
    <row r="404" spans="1:6" ht="28.55" customHeight="1" x14ac:dyDescent="0.25">
      <c r="A404" s="18" t="s">
        <v>27</v>
      </c>
      <c r="B404" s="17" t="s">
        <v>66</v>
      </c>
      <c r="C404" s="17" t="s">
        <v>9</v>
      </c>
      <c r="D404" s="17" t="s">
        <v>227</v>
      </c>
      <c r="E404" s="17" t="s">
        <v>26</v>
      </c>
      <c r="F404" s="5">
        <f>F405</f>
        <v>343</v>
      </c>
    </row>
    <row r="405" spans="1:6" ht="27.2" x14ac:dyDescent="0.25">
      <c r="A405" s="18" t="s">
        <v>25</v>
      </c>
      <c r="B405" s="17" t="s">
        <v>66</v>
      </c>
      <c r="C405" s="17" t="s">
        <v>9</v>
      </c>
      <c r="D405" s="17" t="s">
        <v>227</v>
      </c>
      <c r="E405" s="17" t="s">
        <v>22</v>
      </c>
      <c r="F405" s="5">
        <v>343</v>
      </c>
    </row>
    <row r="406" spans="1:6" ht="28.55" customHeight="1" x14ac:dyDescent="0.25">
      <c r="A406" s="25" t="s">
        <v>36</v>
      </c>
      <c r="B406" s="17" t="s">
        <v>66</v>
      </c>
      <c r="C406" s="17" t="s">
        <v>9</v>
      </c>
      <c r="D406" s="17" t="s">
        <v>227</v>
      </c>
      <c r="E406" s="17" t="s">
        <v>35</v>
      </c>
      <c r="F406" s="5">
        <f>F407</f>
        <v>160</v>
      </c>
    </row>
    <row r="407" spans="1:6" x14ac:dyDescent="0.25">
      <c r="A407" s="18" t="s">
        <v>34</v>
      </c>
      <c r="B407" s="17" t="s">
        <v>66</v>
      </c>
      <c r="C407" s="17" t="s">
        <v>9</v>
      </c>
      <c r="D407" s="17" t="s">
        <v>227</v>
      </c>
      <c r="E407" s="17" t="s">
        <v>32</v>
      </c>
      <c r="F407" s="5">
        <v>160</v>
      </c>
    </row>
    <row r="408" spans="1:6" ht="19.55" customHeight="1" x14ac:dyDescent="0.25">
      <c r="A408" s="22" t="s">
        <v>78</v>
      </c>
      <c r="B408" s="19" t="s">
        <v>66</v>
      </c>
      <c r="C408" s="19" t="s">
        <v>9</v>
      </c>
      <c r="D408" s="19" t="s">
        <v>212</v>
      </c>
      <c r="E408" s="19"/>
      <c r="F408" s="9">
        <f>F409+F419+F412+F433+F436+F443+F451+F457+F426+F454+F448</f>
        <v>100298.7</v>
      </c>
    </row>
    <row r="409" spans="1:6" ht="25.5" customHeight="1" x14ac:dyDescent="0.25">
      <c r="A409" s="22" t="s">
        <v>77</v>
      </c>
      <c r="B409" s="19" t="s">
        <v>66</v>
      </c>
      <c r="C409" s="19" t="s">
        <v>9</v>
      </c>
      <c r="D409" s="19" t="s">
        <v>213</v>
      </c>
      <c r="E409" s="19"/>
      <c r="F409" s="9">
        <f>F410</f>
        <v>2934.2</v>
      </c>
    </row>
    <row r="410" spans="1:6" ht="31.45" customHeight="1" x14ac:dyDescent="0.25">
      <c r="A410" s="25" t="s">
        <v>36</v>
      </c>
      <c r="B410" s="17" t="s">
        <v>66</v>
      </c>
      <c r="C410" s="17" t="s">
        <v>9</v>
      </c>
      <c r="D410" s="17" t="s">
        <v>213</v>
      </c>
      <c r="E410" s="17" t="s">
        <v>35</v>
      </c>
      <c r="F410" s="5">
        <f>F411</f>
        <v>2934.2</v>
      </c>
    </row>
    <row r="411" spans="1:6" ht="19.55" customHeight="1" x14ac:dyDescent="0.25">
      <c r="A411" s="18" t="s">
        <v>34</v>
      </c>
      <c r="B411" s="17" t="s">
        <v>66</v>
      </c>
      <c r="C411" s="17" t="s">
        <v>9</v>
      </c>
      <c r="D411" s="17" t="s">
        <v>213</v>
      </c>
      <c r="E411" s="17" t="s">
        <v>32</v>
      </c>
      <c r="F411" s="5">
        <v>2934.2</v>
      </c>
    </row>
    <row r="412" spans="1:6" ht="19.55" customHeight="1" x14ac:dyDescent="0.25">
      <c r="A412" s="22" t="s">
        <v>295</v>
      </c>
      <c r="B412" s="19" t="s">
        <v>66</v>
      </c>
      <c r="C412" s="19" t="s">
        <v>9</v>
      </c>
      <c r="D412" s="19" t="s">
        <v>294</v>
      </c>
      <c r="E412" s="19"/>
      <c r="F412" s="9">
        <f>F413+F415+F417</f>
        <v>13737.6</v>
      </c>
    </row>
    <row r="413" spans="1:6" ht="67.95" x14ac:dyDescent="0.25">
      <c r="A413" s="18" t="s">
        <v>74</v>
      </c>
      <c r="B413" s="17" t="s">
        <v>66</v>
      </c>
      <c r="C413" s="17" t="s">
        <v>9</v>
      </c>
      <c r="D413" s="17" t="s">
        <v>294</v>
      </c>
      <c r="E413" s="17" t="s">
        <v>73</v>
      </c>
      <c r="F413" s="5">
        <f>F414</f>
        <v>9585.2000000000007</v>
      </c>
    </row>
    <row r="414" spans="1:6" ht="16.3" customHeight="1" x14ac:dyDescent="0.25">
      <c r="A414" s="18" t="s">
        <v>72</v>
      </c>
      <c r="B414" s="17" t="s">
        <v>66</v>
      </c>
      <c r="C414" s="17" t="s">
        <v>9</v>
      </c>
      <c r="D414" s="17" t="s">
        <v>294</v>
      </c>
      <c r="E414" s="17" t="s">
        <v>71</v>
      </c>
      <c r="F414" s="5">
        <v>9585.2000000000007</v>
      </c>
    </row>
    <row r="415" spans="1:6" ht="29.9" customHeight="1" x14ac:dyDescent="0.25">
      <c r="A415" s="18" t="s">
        <v>27</v>
      </c>
      <c r="B415" s="17" t="s">
        <v>66</v>
      </c>
      <c r="C415" s="17" t="s">
        <v>9</v>
      </c>
      <c r="D415" s="17" t="s">
        <v>294</v>
      </c>
      <c r="E415" s="17" t="s">
        <v>26</v>
      </c>
      <c r="F415" s="5">
        <f>F416</f>
        <v>4151.8</v>
      </c>
    </row>
    <row r="416" spans="1:6" ht="32.299999999999997" customHeight="1" x14ac:dyDescent="0.25">
      <c r="A416" s="18" t="s">
        <v>25</v>
      </c>
      <c r="B416" s="17" t="s">
        <v>66</v>
      </c>
      <c r="C416" s="17" t="s">
        <v>9</v>
      </c>
      <c r="D416" s="17" t="s">
        <v>294</v>
      </c>
      <c r="E416" s="17" t="s">
        <v>22</v>
      </c>
      <c r="F416" s="5">
        <v>4151.8</v>
      </c>
    </row>
    <row r="417" spans="1:6" x14ac:dyDescent="0.25">
      <c r="A417" s="18" t="s">
        <v>70</v>
      </c>
      <c r="B417" s="17" t="s">
        <v>66</v>
      </c>
      <c r="C417" s="17" t="s">
        <v>9</v>
      </c>
      <c r="D417" s="17" t="s">
        <v>294</v>
      </c>
      <c r="E417" s="17" t="s">
        <v>69</v>
      </c>
      <c r="F417" s="5">
        <f>F418</f>
        <v>0.6</v>
      </c>
    </row>
    <row r="418" spans="1:6" x14ac:dyDescent="0.25">
      <c r="A418" s="18" t="s">
        <v>68</v>
      </c>
      <c r="B418" s="17" t="s">
        <v>66</v>
      </c>
      <c r="C418" s="17" t="s">
        <v>9</v>
      </c>
      <c r="D418" s="17" t="s">
        <v>294</v>
      </c>
      <c r="E418" s="17" t="s">
        <v>67</v>
      </c>
      <c r="F418" s="5">
        <v>0.6</v>
      </c>
    </row>
    <row r="419" spans="1:6" ht="19.7" customHeight="1" x14ac:dyDescent="0.25">
      <c r="A419" s="22" t="s">
        <v>76</v>
      </c>
      <c r="B419" s="19" t="s">
        <v>66</v>
      </c>
      <c r="C419" s="19" t="s">
        <v>9</v>
      </c>
      <c r="D419" s="19" t="s">
        <v>214</v>
      </c>
      <c r="E419" s="19"/>
      <c r="F419" s="9">
        <f>F420+F422+F424</f>
        <v>2342.8000000000002</v>
      </c>
    </row>
    <row r="420" spans="1:6" ht="64.55" customHeight="1" x14ac:dyDescent="0.25">
      <c r="A420" s="18" t="s">
        <v>74</v>
      </c>
      <c r="B420" s="17" t="s">
        <v>66</v>
      </c>
      <c r="C420" s="17" t="s">
        <v>9</v>
      </c>
      <c r="D420" s="17" t="s">
        <v>214</v>
      </c>
      <c r="E420" s="17" t="s">
        <v>73</v>
      </c>
      <c r="F420" s="5">
        <f>F421</f>
        <v>1719.6</v>
      </c>
    </row>
    <row r="421" spans="1:6" ht="15.65" customHeight="1" x14ac:dyDescent="0.25">
      <c r="A421" s="18" t="s">
        <v>72</v>
      </c>
      <c r="B421" s="17" t="s">
        <v>66</v>
      </c>
      <c r="C421" s="17" t="s">
        <v>9</v>
      </c>
      <c r="D421" s="17" t="s">
        <v>214</v>
      </c>
      <c r="E421" s="17" t="s">
        <v>71</v>
      </c>
      <c r="F421" s="5">
        <v>1719.6</v>
      </c>
    </row>
    <row r="422" spans="1:6" ht="26.35" customHeight="1" x14ac:dyDescent="0.25">
      <c r="A422" s="18" t="s">
        <v>27</v>
      </c>
      <c r="B422" s="17" t="s">
        <v>66</v>
      </c>
      <c r="C422" s="17" t="s">
        <v>9</v>
      </c>
      <c r="D422" s="17" t="s">
        <v>214</v>
      </c>
      <c r="E422" s="17" t="s">
        <v>26</v>
      </c>
      <c r="F422" s="5">
        <f>F423</f>
        <v>618.70000000000005</v>
      </c>
    </row>
    <row r="423" spans="1:6" ht="27.7" customHeight="1" x14ac:dyDescent="0.25">
      <c r="A423" s="18" t="s">
        <v>25</v>
      </c>
      <c r="B423" s="17" t="s">
        <v>66</v>
      </c>
      <c r="C423" s="17" t="s">
        <v>9</v>
      </c>
      <c r="D423" s="17" t="s">
        <v>214</v>
      </c>
      <c r="E423" s="17" t="s">
        <v>22</v>
      </c>
      <c r="F423" s="5">
        <v>618.70000000000005</v>
      </c>
    </row>
    <row r="424" spans="1:6" ht="18.7" customHeight="1" x14ac:dyDescent="0.25">
      <c r="A424" s="18" t="s">
        <v>70</v>
      </c>
      <c r="B424" s="17" t="s">
        <v>66</v>
      </c>
      <c r="C424" s="17" t="s">
        <v>9</v>
      </c>
      <c r="D424" s="17" t="s">
        <v>214</v>
      </c>
      <c r="E424" s="17" t="s">
        <v>69</v>
      </c>
      <c r="F424" s="5">
        <f>F425</f>
        <v>4.5</v>
      </c>
    </row>
    <row r="425" spans="1:6" ht="18.350000000000001" customHeight="1" x14ac:dyDescent="0.25">
      <c r="A425" s="18" t="s">
        <v>68</v>
      </c>
      <c r="B425" s="17" t="s">
        <v>66</v>
      </c>
      <c r="C425" s="17" t="s">
        <v>9</v>
      </c>
      <c r="D425" s="17" t="s">
        <v>214</v>
      </c>
      <c r="E425" s="17" t="s">
        <v>67</v>
      </c>
      <c r="F425" s="5">
        <v>4.5</v>
      </c>
    </row>
    <row r="426" spans="1:6" ht="15.65" customHeight="1" x14ac:dyDescent="0.25">
      <c r="A426" s="22" t="s">
        <v>349</v>
      </c>
      <c r="B426" s="19" t="s">
        <v>66</v>
      </c>
      <c r="C426" s="19" t="s">
        <v>9</v>
      </c>
      <c r="D426" s="19" t="s">
        <v>350</v>
      </c>
      <c r="E426" s="19"/>
      <c r="F426" s="5">
        <f>F427+F429+F431</f>
        <v>22583.899999999998</v>
      </c>
    </row>
    <row r="427" spans="1:6" ht="66.099999999999994" customHeight="1" x14ac:dyDescent="0.25">
      <c r="A427" s="18" t="s">
        <v>74</v>
      </c>
      <c r="B427" s="17" t="s">
        <v>66</v>
      </c>
      <c r="C427" s="17" t="s">
        <v>9</v>
      </c>
      <c r="D427" s="17" t="s">
        <v>350</v>
      </c>
      <c r="E427" s="17" t="s">
        <v>73</v>
      </c>
      <c r="F427" s="5">
        <f>F428</f>
        <v>2488</v>
      </c>
    </row>
    <row r="428" spans="1:6" ht="21.1" customHeight="1" x14ac:dyDescent="0.25">
      <c r="A428" s="18" t="s">
        <v>72</v>
      </c>
      <c r="B428" s="17" t="s">
        <v>66</v>
      </c>
      <c r="C428" s="17" t="s">
        <v>9</v>
      </c>
      <c r="D428" s="17" t="s">
        <v>350</v>
      </c>
      <c r="E428" s="17" t="s">
        <v>71</v>
      </c>
      <c r="F428" s="5">
        <v>2488</v>
      </c>
    </row>
    <row r="429" spans="1:6" ht="23.95" customHeight="1" x14ac:dyDescent="0.25">
      <c r="A429" s="25" t="s">
        <v>36</v>
      </c>
      <c r="B429" s="17" t="s">
        <v>66</v>
      </c>
      <c r="C429" s="17" t="s">
        <v>9</v>
      </c>
      <c r="D429" s="17" t="s">
        <v>350</v>
      </c>
      <c r="E429" s="17" t="s">
        <v>35</v>
      </c>
      <c r="F429" s="5">
        <f>F430</f>
        <v>20083.599999999999</v>
      </c>
    </row>
    <row r="430" spans="1:6" ht="19.55" customHeight="1" x14ac:dyDescent="0.25">
      <c r="A430" s="18" t="s">
        <v>34</v>
      </c>
      <c r="B430" s="17" t="s">
        <v>66</v>
      </c>
      <c r="C430" s="17" t="s">
        <v>9</v>
      </c>
      <c r="D430" s="17" t="s">
        <v>350</v>
      </c>
      <c r="E430" s="17" t="s">
        <v>32</v>
      </c>
      <c r="F430" s="5">
        <v>20083.599999999999</v>
      </c>
    </row>
    <row r="431" spans="1:6" ht="21.75" customHeight="1" x14ac:dyDescent="0.25">
      <c r="A431" s="18" t="s">
        <v>70</v>
      </c>
      <c r="B431" s="17" t="s">
        <v>66</v>
      </c>
      <c r="C431" s="17" t="s">
        <v>9</v>
      </c>
      <c r="D431" s="17" t="s">
        <v>350</v>
      </c>
      <c r="E431" s="17" t="s">
        <v>69</v>
      </c>
      <c r="F431" s="5">
        <f>F432</f>
        <v>12.3</v>
      </c>
    </row>
    <row r="432" spans="1:6" ht="20.399999999999999" customHeight="1" x14ac:dyDescent="0.25">
      <c r="A432" s="18" t="s">
        <v>68</v>
      </c>
      <c r="B432" s="17" t="s">
        <v>66</v>
      </c>
      <c r="C432" s="17" t="s">
        <v>9</v>
      </c>
      <c r="D432" s="17" t="s">
        <v>350</v>
      </c>
      <c r="E432" s="17" t="s">
        <v>67</v>
      </c>
      <c r="F432" s="5">
        <v>12.3</v>
      </c>
    </row>
    <row r="433" spans="1:6" ht="79.5" customHeight="1" x14ac:dyDescent="0.25">
      <c r="A433" s="22" t="s">
        <v>257</v>
      </c>
      <c r="B433" s="19" t="s">
        <v>66</v>
      </c>
      <c r="C433" s="19" t="s">
        <v>9</v>
      </c>
      <c r="D433" s="19" t="s">
        <v>639</v>
      </c>
      <c r="E433" s="19"/>
      <c r="F433" s="5">
        <f>F434</f>
        <v>642.9</v>
      </c>
    </row>
    <row r="434" spans="1:6" ht="19.2" customHeight="1" x14ac:dyDescent="0.25">
      <c r="A434" s="57" t="s">
        <v>102</v>
      </c>
      <c r="B434" s="17" t="s">
        <v>66</v>
      </c>
      <c r="C434" s="17" t="s">
        <v>9</v>
      </c>
      <c r="D434" s="17" t="s">
        <v>639</v>
      </c>
      <c r="E434" s="17" t="s">
        <v>4</v>
      </c>
      <c r="F434" s="5">
        <f>F435</f>
        <v>642.9</v>
      </c>
    </row>
    <row r="435" spans="1:6" ht="23.3" customHeight="1" x14ac:dyDescent="0.25">
      <c r="A435" s="57" t="s">
        <v>242</v>
      </c>
      <c r="B435" s="17" t="s">
        <v>66</v>
      </c>
      <c r="C435" s="17" t="s">
        <v>9</v>
      </c>
      <c r="D435" s="17" t="s">
        <v>639</v>
      </c>
      <c r="E435" s="17" t="s">
        <v>239</v>
      </c>
      <c r="F435" s="5">
        <v>642.9</v>
      </c>
    </row>
    <row r="436" spans="1:6" ht="46.55" customHeight="1" x14ac:dyDescent="0.25">
      <c r="A436" s="22" t="s">
        <v>261</v>
      </c>
      <c r="B436" s="19" t="s">
        <v>66</v>
      </c>
      <c r="C436" s="19" t="s">
        <v>9</v>
      </c>
      <c r="D436" s="19" t="s">
        <v>262</v>
      </c>
      <c r="E436" s="19"/>
      <c r="F436" s="5">
        <f>F437+F439+F441</f>
        <v>56553.1</v>
      </c>
    </row>
    <row r="437" spans="1:6" ht="40.75" x14ac:dyDescent="0.25">
      <c r="A437" s="57" t="s">
        <v>104</v>
      </c>
      <c r="B437" s="17" t="s">
        <v>66</v>
      </c>
      <c r="C437" s="17" t="s">
        <v>9</v>
      </c>
      <c r="D437" s="17" t="s">
        <v>262</v>
      </c>
      <c r="E437" s="56" t="s">
        <v>94</v>
      </c>
      <c r="F437" s="5">
        <f>F438</f>
        <v>23088.6</v>
      </c>
    </row>
    <row r="438" spans="1:6" ht="23.95" customHeight="1" x14ac:dyDescent="0.25">
      <c r="A438" s="57" t="s">
        <v>93</v>
      </c>
      <c r="B438" s="17" t="s">
        <v>66</v>
      </c>
      <c r="C438" s="17" t="s">
        <v>9</v>
      </c>
      <c r="D438" s="17" t="s">
        <v>262</v>
      </c>
      <c r="E438" s="56" t="s">
        <v>92</v>
      </c>
      <c r="F438" s="5">
        <v>23088.6</v>
      </c>
    </row>
    <row r="439" spans="1:6" x14ac:dyDescent="0.25">
      <c r="A439" s="57" t="s">
        <v>102</v>
      </c>
      <c r="B439" s="17" t="s">
        <v>66</v>
      </c>
      <c r="C439" s="17" t="s">
        <v>9</v>
      </c>
      <c r="D439" s="17" t="s">
        <v>262</v>
      </c>
      <c r="E439" s="17" t="s">
        <v>4</v>
      </c>
      <c r="F439" s="5">
        <f>F440</f>
        <v>2623.3</v>
      </c>
    </row>
    <row r="440" spans="1:6" ht="18.7" customHeight="1" x14ac:dyDescent="0.25">
      <c r="A440" s="57" t="s">
        <v>242</v>
      </c>
      <c r="B440" s="17" t="s">
        <v>66</v>
      </c>
      <c r="C440" s="17" t="s">
        <v>9</v>
      </c>
      <c r="D440" s="17" t="s">
        <v>262</v>
      </c>
      <c r="E440" s="17" t="s">
        <v>239</v>
      </c>
      <c r="F440" s="5">
        <v>2623.3</v>
      </c>
    </row>
    <row r="441" spans="1:6" ht="24.8" customHeight="1" x14ac:dyDescent="0.25">
      <c r="A441" s="25" t="s">
        <v>36</v>
      </c>
      <c r="B441" s="17" t="s">
        <v>66</v>
      </c>
      <c r="C441" s="17" t="s">
        <v>9</v>
      </c>
      <c r="D441" s="17" t="s">
        <v>262</v>
      </c>
      <c r="E441" s="17" t="s">
        <v>35</v>
      </c>
      <c r="F441" s="5">
        <f>F442</f>
        <v>30841.200000000001</v>
      </c>
    </row>
    <row r="442" spans="1:6" ht="19.55" customHeight="1" x14ac:dyDescent="0.25">
      <c r="A442" s="18" t="s">
        <v>34</v>
      </c>
      <c r="B442" s="17" t="s">
        <v>66</v>
      </c>
      <c r="C442" s="17" t="s">
        <v>9</v>
      </c>
      <c r="D442" s="17" t="s">
        <v>262</v>
      </c>
      <c r="E442" s="17" t="s">
        <v>32</v>
      </c>
      <c r="F442" s="5">
        <v>30841.200000000001</v>
      </c>
    </row>
    <row r="443" spans="1:6" ht="54.35" x14ac:dyDescent="0.25">
      <c r="A443" s="22" t="s">
        <v>263</v>
      </c>
      <c r="B443" s="19" t="s">
        <v>66</v>
      </c>
      <c r="C443" s="19" t="s">
        <v>9</v>
      </c>
      <c r="D443" s="19" t="s">
        <v>264</v>
      </c>
      <c r="E443" s="17"/>
      <c r="F443" s="5">
        <f>F444+F446</f>
        <v>1106.5</v>
      </c>
    </row>
    <row r="444" spans="1:6" ht="41.95" customHeight="1" x14ac:dyDescent="0.25">
      <c r="A444" s="57" t="s">
        <v>104</v>
      </c>
      <c r="B444" s="17" t="s">
        <v>66</v>
      </c>
      <c r="C444" s="17" t="s">
        <v>9</v>
      </c>
      <c r="D444" s="17" t="s">
        <v>264</v>
      </c>
      <c r="E444" s="56" t="s">
        <v>94</v>
      </c>
      <c r="F444" s="5">
        <f>F445</f>
        <v>233.3</v>
      </c>
    </row>
    <row r="445" spans="1:6" ht="18.2" customHeight="1" x14ac:dyDescent="0.25">
      <c r="A445" s="57" t="s">
        <v>93</v>
      </c>
      <c r="B445" s="17" t="s">
        <v>66</v>
      </c>
      <c r="C445" s="17" t="s">
        <v>9</v>
      </c>
      <c r="D445" s="17" t="s">
        <v>264</v>
      </c>
      <c r="E445" s="56" t="s">
        <v>92</v>
      </c>
      <c r="F445" s="5">
        <v>233.3</v>
      </c>
    </row>
    <row r="446" spans="1:6" ht="27.7" customHeight="1" x14ac:dyDescent="0.25">
      <c r="A446" s="25" t="s">
        <v>36</v>
      </c>
      <c r="B446" s="17" t="s">
        <v>66</v>
      </c>
      <c r="C446" s="17" t="s">
        <v>9</v>
      </c>
      <c r="D446" s="17" t="s">
        <v>264</v>
      </c>
      <c r="E446" s="17" t="s">
        <v>35</v>
      </c>
      <c r="F446" s="5">
        <f>F447</f>
        <v>873.2</v>
      </c>
    </row>
    <row r="447" spans="1:6" ht="21.25" customHeight="1" x14ac:dyDescent="0.25">
      <c r="A447" s="18" t="s">
        <v>34</v>
      </c>
      <c r="B447" s="17" t="s">
        <v>66</v>
      </c>
      <c r="C447" s="17" t="s">
        <v>9</v>
      </c>
      <c r="D447" s="17" t="s">
        <v>264</v>
      </c>
      <c r="E447" s="17" t="s">
        <v>32</v>
      </c>
      <c r="F447" s="5">
        <v>873.2</v>
      </c>
    </row>
    <row r="448" spans="1:6" ht="26" customHeight="1" x14ac:dyDescent="0.25">
      <c r="A448" s="22" t="s">
        <v>261</v>
      </c>
      <c r="B448" s="19" t="s">
        <v>66</v>
      </c>
      <c r="C448" s="19" t="s">
        <v>9</v>
      </c>
      <c r="D448" s="19" t="s">
        <v>640</v>
      </c>
      <c r="E448" s="17"/>
      <c r="F448" s="5">
        <f>F449</f>
        <v>348.7</v>
      </c>
    </row>
    <row r="449" spans="1:6" ht="28.05" customHeight="1" x14ac:dyDescent="0.25">
      <c r="A449" s="18" t="s">
        <v>27</v>
      </c>
      <c r="B449" s="17" t="s">
        <v>66</v>
      </c>
      <c r="C449" s="17" t="s">
        <v>9</v>
      </c>
      <c r="D449" s="17" t="s">
        <v>640</v>
      </c>
      <c r="E449" s="17" t="s">
        <v>26</v>
      </c>
      <c r="F449" s="5">
        <f>F450</f>
        <v>348.7</v>
      </c>
    </row>
    <row r="450" spans="1:6" ht="27.2" x14ac:dyDescent="0.25">
      <c r="A450" s="18" t="s">
        <v>25</v>
      </c>
      <c r="B450" s="17" t="s">
        <v>66</v>
      </c>
      <c r="C450" s="17" t="s">
        <v>9</v>
      </c>
      <c r="D450" s="17" t="s">
        <v>640</v>
      </c>
      <c r="E450" s="17" t="s">
        <v>22</v>
      </c>
      <c r="F450" s="5">
        <v>348.7</v>
      </c>
    </row>
    <row r="451" spans="1:6" ht="65.25" customHeight="1" x14ac:dyDescent="0.25">
      <c r="A451" s="58" t="s">
        <v>267</v>
      </c>
      <c r="B451" s="19" t="s">
        <v>66</v>
      </c>
      <c r="C451" s="19" t="s">
        <v>9</v>
      </c>
      <c r="D451" s="19" t="s">
        <v>351</v>
      </c>
      <c r="E451" s="56"/>
      <c r="F451" s="5">
        <f>F452</f>
        <v>26.7</v>
      </c>
    </row>
    <row r="452" spans="1:6" ht="27.2" x14ac:dyDescent="0.25">
      <c r="A452" s="18" t="s">
        <v>27</v>
      </c>
      <c r="B452" s="17" t="s">
        <v>66</v>
      </c>
      <c r="C452" s="17" t="s">
        <v>9</v>
      </c>
      <c r="D452" s="17" t="s">
        <v>351</v>
      </c>
      <c r="E452" s="17" t="s">
        <v>26</v>
      </c>
      <c r="F452" s="5">
        <f>F453</f>
        <v>26.7</v>
      </c>
    </row>
    <row r="453" spans="1:6" ht="32.950000000000003" customHeight="1" x14ac:dyDescent="0.25">
      <c r="A453" s="18" t="s">
        <v>25</v>
      </c>
      <c r="B453" s="17" t="s">
        <v>66</v>
      </c>
      <c r="C453" s="17" t="s">
        <v>9</v>
      </c>
      <c r="D453" s="17" t="s">
        <v>351</v>
      </c>
      <c r="E453" s="17" t="s">
        <v>22</v>
      </c>
      <c r="F453" s="5">
        <v>26.7</v>
      </c>
    </row>
    <row r="454" spans="1:6" ht="99.7" customHeight="1" x14ac:dyDescent="0.25">
      <c r="A454" s="266" t="s">
        <v>619</v>
      </c>
      <c r="B454" s="19" t="s">
        <v>66</v>
      </c>
      <c r="C454" s="19" t="s">
        <v>9</v>
      </c>
      <c r="D454" s="19" t="s">
        <v>620</v>
      </c>
      <c r="E454" s="19"/>
      <c r="F454" s="9">
        <f>F455</f>
        <v>21.2</v>
      </c>
    </row>
    <row r="455" spans="1:6" ht="29.9" customHeight="1" x14ac:dyDescent="0.25">
      <c r="A455" s="18" t="s">
        <v>27</v>
      </c>
      <c r="B455" s="17" t="s">
        <v>66</v>
      </c>
      <c r="C455" s="17" t="s">
        <v>9</v>
      </c>
      <c r="D455" s="17" t="s">
        <v>620</v>
      </c>
      <c r="E455" s="17" t="s">
        <v>26</v>
      </c>
      <c r="F455" s="5">
        <f>F456</f>
        <v>21.2</v>
      </c>
    </row>
    <row r="456" spans="1:6" ht="27.2" x14ac:dyDescent="0.25">
      <c r="A456" s="18" t="s">
        <v>25</v>
      </c>
      <c r="B456" s="17" t="s">
        <v>66</v>
      </c>
      <c r="C456" s="17" t="s">
        <v>9</v>
      </c>
      <c r="D456" s="17" t="s">
        <v>620</v>
      </c>
      <c r="E456" s="17" t="s">
        <v>22</v>
      </c>
      <c r="F456" s="5">
        <v>21.2</v>
      </c>
    </row>
    <row r="457" spans="1:6" ht="54.35" x14ac:dyDescent="0.25">
      <c r="A457" s="22" t="s">
        <v>618</v>
      </c>
      <c r="B457" s="19" t="s">
        <v>66</v>
      </c>
      <c r="C457" s="19" t="s">
        <v>9</v>
      </c>
      <c r="D457" s="19" t="s">
        <v>352</v>
      </c>
      <c r="E457" s="56"/>
      <c r="F457" s="5">
        <f>F458</f>
        <v>1.1000000000000001</v>
      </c>
    </row>
    <row r="458" spans="1:6" ht="30.1" customHeight="1" x14ac:dyDescent="0.25">
      <c r="A458" s="18" t="s">
        <v>27</v>
      </c>
      <c r="B458" s="17" t="s">
        <v>66</v>
      </c>
      <c r="C458" s="17" t="s">
        <v>9</v>
      </c>
      <c r="D458" s="17" t="s">
        <v>352</v>
      </c>
      <c r="E458" s="17" t="s">
        <v>26</v>
      </c>
      <c r="F458" s="5">
        <f>F459</f>
        <v>1.1000000000000001</v>
      </c>
    </row>
    <row r="459" spans="1:6" ht="27.2" x14ac:dyDescent="0.25">
      <c r="A459" s="18" t="s">
        <v>25</v>
      </c>
      <c r="B459" s="17" t="s">
        <v>66</v>
      </c>
      <c r="C459" s="17" t="s">
        <v>9</v>
      </c>
      <c r="D459" s="17" t="s">
        <v>352</v>
      </c>
      <c r="E459" s="17" t="s">
        <v>22</v>
      </c>
      <c r="F459" s="5">
        <v>1.1000000000000001</v>
      </c>
    </row>
    <row r="460" spans="1:6" x14ac:dyDescent="0.25">
      <c r="A460" s="16" t="s">
        <v>65</v>
      </c>
      <c r="B460" s="14">
        <v>10</v>
      </c>
      <c r="C460" s="14"/>
      <c r="D460" s="14"/>
      <c r="E460" s="14"/>
      <c r="F460" s="2">
        <f>F466+F474+F485+F497+F461</f>
        <v>85336.800000000017</v>
      </c>
    </row>
    <row r="461" spans="1:6" x14ac:dyDescent="0.25">
      <c r="A461" s="13" t="s">
        <v>64</v>
      </c>
      <c r="B461" s="12" t="s">
        <v>42</v>
      </c>
      <c r="C461" s="12" t="s">
        <v>9</v>
      </c>
      <c r="D461" s="12"/>
      <c r="E461" s="12"/>
      <c r="F461" s="2">
        <f>F462</f>
        <v>1142.5999999999999</v>
      </c>
    </row>
    <row r="462" spans="1:6" ht="16.5" customHeight="1" x14ac:dyDescent="0.25">
      <c r="A462" s="21" t="s">
        <v>19</v>
      </c>
      <c r="B462" s="19" t="s">
        <v>42</v>
      </c>
      <c r="C462" s="19" t="s">
        <v>9</v>
      </c>
      <c r="D462" s="20" t="s">
        <v>157</v>
      </c>
      <c r="E462" s="12"/>
      <c r="F462" s="9">
        <f>F463</f>
        <v>1142.5999999999999</v>
      </c>
    </row>
    <row r="463" spans="1:6" ht="17.350000000000001" customHeight="1" x14ac:dyDescent="0.25">
      <c r="A463" s="8" t="s">
        <v>63</v>
      </c>
      <c r="B463" s="6" t="s">
        <v>42</v>
      </c>
      <c r="C463" s="6" t="s">
        <v>9</v>
      </c>
      <c r="D463" s="26" t="s">
        <v>215</v>
      </c>
      <c r="E463" s="6"/>
      <c r="F463" s="5">
        <f>F464</f>
        <v>1142.5999999999999</v>
      </c>
    </row>
    <row r="464" spans="1:6" x14ac:dyDescent="0.25">
      <c r="A464" s="18" t="s">
        <v>48</v>
      </c>
      <c r="B464" s="6" t="s">
        <v>42</v>
      </c>
      <c r="C464" s="6" t="s">
        <v>9</v>
      </c>
      <c r="D464" s="26" t="s">
        <v>215</v>
      </c>
      <c r="E464" s="6" t="s">
        <v>47</v>
      </c>
      <c r="F464" s="5">
        <f>F465</f>
        <v>1142.5999999999999</v>
      </c>
    </row>
    <row r="465" spans="1:6" ht="27.2" x14ac:dyDescent="0.25">
      <c r="A465" s="18" t="s">
        <v>62</v>
      </c>
      <c r="B465" s="6" t="s">
        <v>42</v>
      </c>
      <c r="C465" s="6" t="s">
        <v>9</v>
      </c>
      <c r="D465" s="26" t="s">
        <v>215</v>
      </c>
      <c r="E465" s="6" t="s">
        <v>45</v>
      </c>
      <c r="F465" s="5">
        <v>1142.5999999999999</v>
      </c>
    </row>
    <row r="466" spans="1:6" ht="21.75" customHeight="1" x14ac:dyDescent="0.25">
      <c r="A466" s="32" t="s">
        <v>61</v>
      </c>
      <c r="B466" s="31">
        <v>10</v>
      </c>
      <c r="C466" s="31" t="s">
        <v>23</v>
      </c>
      <c r="D466" s="31"/>
      <c r="E466" s="31"/>
      <c r="F466" s="2">
        <f>F467</f>
        <v>42739.4</v>
      </c>
    </row>
    <row r="467" spans="1:6" ht="18" customHeight="1" x14ac:dyDescent="0.25">
      <c r="A467" s="11" t="s">
        <v>19</v>
      </c>
      <c r="B467" s="19" t="s">
        <v>42</v>
      </c>
      <c r="C467" s="19" t="s">
        <v>23</v>
      </c>
      <c r="D467" s="19" t="s">
        <v>157</v>
      </c>
      <c r="E467" s="31"/>
      <c r="F467" s="2">
        <f>F468+F471</f>
        <v>42739.4</v>
      </c>
    </row>
    <row r="468" spans="1:6" ht="54.35" x14ac:dyDescent="0.25">
      <c r="A468" s="22" t="s">
        <v>60</v>
      </c>
      <c r="B468" s="19" t="s">
        <v>42</v>
      </c>
      <c r="C468" s="19" t="s">
        <v>23</v>
      </c>
      <c r="D468" s="19" t="s">
        <v>167</v>
      </c>
      <c r="E468" s="24"/>
      <c r="F468" s="9">
        <f>F469</f>
        <v>41525.4</v>
      </c>
    </row>
    <row r="469" spans="1:6" ht="30.75" customHeight="1" x14ac:dyDescent="0.25">
      <c r="A469" s="25" t="s">
        <v>36</v>
      </c>
      <c r="B469" s="23">
        <v>10</v>
      </c>
      <c r="C469" s="23" t="s">
        <v>23</v>
      </c>
      <c r="D469" s="17" t="s">
        <v>167</v>
      </c>
      <c r="E469" s="23" t="s">
        <v>35</v>
      </c>
      <c r="F469" s="5">
        <f>F470</f>
        <v>41525.4</v>
      </c>
    </row>
    <row r="470" spans="1:6" ht="19.2" customHeight="1" x14ac:dyDescent="0.25">
      <c r="A470" s="30" t="s">
        <v>59</v>
      </c>
      <c r="B470" s="23">
        <v>10</v>
      </c>
      <c r="C470" s="23" t="s">
        <v>23</v>
      </c>
      <c r="D470" s="17" t="s">
        <v>167</v>
      </c>
      <c r="E470" s="23" t="s">
        <v>58</v>
      </c>
      <c r="F470" s="5">
        <v>41525.4</v>
      </c>
    </row>
    <row r="471" spans="1:6" ht="27.2" x14ac:dyDescent="0.25">
      <c r="A471" s="39" t="s">
        <v>355</v>
      </c>
      <c r="B471" s="24">
        <v>10</v>
      </c>
      <c r="C471" s="24" t="s">
        <v>23</v>
      </c>
      <c r="D471" s="19" t="s">
        <v>356</v>
      </c>
      <c r="E471" s="24"/>
      <c r="F471" s="9">
        <f>F472</f>
        <v>1214</v>
      </c>
    </row>
    <row r="472" spans="1:6" ht="28.55" customHeight="1" x14ac:dyDescent="0.25">
      <c r="A472" s="25" t="s">
        <v>36</v>
      </c>
      <c r="B472" s="23">
        <v>10</v>
      </c>
      <c r="C472" s="23" t="s">
        <v>23</v>
      </c>
      <c r="D472" s="17" t="s">
        <v>356</v>
      </c>
      <c r="E472" s="23" t="s">
        <v>35</v>
      </c>
      <c r="F472" s="5">
        <f>F473</f>
        <v>1214</v>
      </c>
    </row>
    <row r="473" spans="1:6" x14ac:dyDescent="0.25">
      <c r="A473" s="30" t="s">
        <v>59</v>
      </c>
      <c r="B473" s="23">
        <v>10</v>
      </c>
      <c r="C473" s="23" t="s">
        <v>23</v>
      </c>
      <c r="D473" s="17" t="s">
        <v>356</v>
      </c>
      <c r="E473" s="23" t="s">
        <v>58</v>
      </c>
      <c r="F473" s="5">
        <v>1214</v>
      </c>
    </row>
    <row r="474" spans="1:6" x14ac:dyDescent="0.25">
      <c r="A474" s="16" t="s">
        <v>57</v>
      </c>
      <c r="B474" s="14">
        <v>10</v>
      </c>
      <c r="C474" s="14" t="s">
        <v>1</v>
      </c>
      <c r="D474" s="14"/>
      <c r="E474" s="14"/>
      <c r="F474" s="2">
        <f>F475+F478</f>
        <v>3837.3</v>
      </c>
    </row>
    <row r="475" spans="1:6" ht="41.3" customHeight="1" x14ac:dyDescent="0.25">
      <c r="A475" s="22" t="s">
        <v>230</v>
      </c>
      <c r="B475" s="19" t="s">
        <v>42</v>
      </c>
      <c r="C475" s="19" t="s">
        <v>55</v>
      </c>
      <c r="D475" s="19" t="s">
        <v>231</v>
      </c>
      <c r="E475" s="19"/>
      <c r="F475" s="9">
        <f>F476</f>
        <v>117</v>
      </c>
    </row>
    <row r="476" spans="1:6" x14ac:dyDescent="0.25">
      <c r="A476" s="18" t="s">
        <v>48</v>
      </c>
      <c r="B476" s="17" t="s">
        <v>42</v>
      </c>
      <c r="C476" s="17" t="s">
        <v>55</v>
      </c>
      <c r="D476" s="17" t="s">
        <v>231</v>
      </c>
      <c r="E476" s="28" t="s">
        <v>47</v>
      </c>
      <c r="F476" s="5">
        <f>F477</f>
        <v>117</v>
      </c>
    </row>
    <row r="477" spans="1:6" ht="27.2" x14ac:dyDescent="0.25">
      <c r="A477" s="8" t="s">
        <v>56</v>
      </c>
      <c r="B477" s="17" t="s">
        <v>42</v>
      </c>
      <c r="C477" s="17" t="s">
        <v>55</v>
      </c>
      <c r="D477" s="17" t="s">
        <v>231</v>
      </c>
      <c r="E477" s="28" t="s">
        <v>54</v>
      </c>
      <c r="F477" s="5">
        <v>117</v>
      </c>
    </row>
    <row r="478" spans="1:6" x14ac:dyDescent="0.25">
      <c r="A478" s="11" t="s">
        <v>19</v>
      </c>
      <c r="B478" s="76" t="s">
        <v>42</v>
      </c>
      <c r="C478" s="76" t="s">
        <v>55</v>
      </c>
      <c r="D478" s="76" t="s">
        <v>157</v>
      </c>
      <c r="E478" s="28"/>
      <c r="F478" s="5">
        <f>F479+F482</f>
        <v>3720.3</v>
      </c>
    </row>
    <row r="479" spans="1:6" ht="89.35" customHeight="1" x14ac:dyDescent="0.25">
      <c r="A479" s="84" t="s">
        <v>236</v>
      </c>
      <c r="B479" s="76" t="s">
        <v>42</v>
      </c>
      <c r="C479" s="76" t="s">
        <v>55</v>
      </c>
      <c r="D479" s="76" t="s">
        <v>237</v>
      </c>
      <c r="E479" s="85"/>
      <c r="F479" s="5">
        <f>F480</f>
        <v>0</v>
      </c>
    </row>
    <row r="480" spans="1:6" ht="14.95" customHeight="1" x14ac:dyDescent="0.25">
      <c r="A480" s="57" t="s">
        <v>48</v>
      </c>
      <c r="B480" s="56" t="s">
        <v>42</v>
      </c>
      <c r="C480" s="56" t="s">
        <v>55</v>
      </c>
      <c r="D480" s="56" t="s">
        <v>237</v>
      </c>
      <c r="E480" s="28" t="s">
        <v>47</v>
      </c>
      <c r="F480" s="5">
        <f>F481</f>
        <v>0</v>
      </c>
    </row>
    <row r="481" spans="1:6" ht="27.2" customHeight="1" x14ac:dyDescent="0.25">
      <c r="A481" s="8" t="s">
        <v>56</v>
      </c>
      <c r="B481" s="56" t="s">
        <v>42</v>
      </c>
      <c r="C481" s="56" t="s">
        <v>55</v>
      </c>
      <c r="D481" s="56" t="s">
        <v>237</v>
      </c>
      <c r="E481" s="28" t="s">
        <v>54</v>
      </c>
      <c r="F481" s="5"/>
    </row>
    <row r="482" spans="1:6" ht="54.35" x14ac:dyDescent="0.25">
      <c r="A482" s="22" t="s">
        <v>293</v>
      </c>
      <c r="B482" s="19" t="s">
        <v>42</v>
      </c>
      <c r="C482" s="19" t="s">
        <v>41</v>
      </c>
      <c r="D482" s="10" t="s">
        <v>353</v>
      </c>
      <c r="E482" s="85"/>
      <c r="F482" s="9">
        <f>F483</f>
        <v>3720.3</v>
      </c>
    </row>
    <row r="483" spans="1:6" x14ac:dyDescent="0.25">
      <c r="A483" s="57" t="s">
        <v>48</v>
      </c>
      <c r="B483" s="17" t="s">
        <v>42</v>
      </c>
      <c r="C483" s="17" t="s">
        <v>41</v>
      </c>
      <c r="D483" s="6" t="s">
        <v>353</v>
      </c>
      <c r="E483" s="28" t="s">
        <v>47</v>
      </c>
      <c r="F483" s="5">
        <f>F484</f>
        <v>3720.3</v>
      </c>
    </row>
    <row r="484" spans="1:6" ht="28.05" customHeight="1" x14ac:dyDescent="0.25">
      <c r="A484" s="8" t="s">
        <v>56</v>
      </c>
      <c r="B484" s="17" t="s">
        <v>42</v>
      </c>
      <c r="C484" s="17" t="s">
        <v>1</v>
      </c>
      <c r="D484" s="6" t="s">
        <v>353</v>
      </c>
      <c r="E484" s="28" t="s">
        <v>54</v>
      </c>
      <c r="F484" s="5">
        <v>3720.3</v>
      </c>
    </row>
    <row r="485" spans="1:6" x14ac:dyDescent="0.25">
      <c r="A485" s="16" t="s">
        <v>53</v>
      </c>
      <c r="B485" s="14">
        <v>10</v>
      </c>
      <c r="C485" s="14" t="s">
        <v>46</v>
      </c>
      <c r="D485" s="14"/>
      <c r="E485" s="14"/>
      <c r="F485" s="2">
        <f>F486</f>
        <v>36232</v>
      </c>
    </row>
    <row r="486" spans="1:6" ht="18" customHeight="1" x14ac:dyDescent="0.25">
      <c r="A486" s="11" t="s">
        <v>19</v>
      </c>
      <c r="B486" s="19" t="s">
        <v>42</v>
      </c>
      <c r="C486" s="19" t="s">
        <v>46</v>
      </c>
      <c r="D486" s="19" t="s">
        <v>157</v>
      </c>
      <c r="E486" s="14"/>
      <c r="F486" s="5">
        <f>F487</f>
        <v>36232</v>
      </c>
    </row>
    <row r="487" spans="1:6" ht="54.35" x14ac:dyDescent="0.25">
      <c r="A487" s="22" t="s">
        <v>52</v>
      </c>
      <c r="B487" s="19" t="s">
        <v>42</v>
      </c>
      <c r="C487" s="19" t="s">
        <v>46</v>
      </c>
      <c r="D487" s="19" t="s">
        <v>245</v>
      </c>
      <c r="E487" s="17"/>
      <c r="F487" s="5">
        <f>F488+F491+F494</f>
        <v>36232</v>
      </c>
    </row>
    <row r="488" spans="1:6" ht="27.7" customHeight="1" x14ac:dyDescent="0.25">
      <c r="A488" s="43" t="s">
        <v>51</v>
      </c>
      <c r="B488" s="24" t="s">
        <v>42</v>
      </c>
      <c r="C488" s="24" t="s">
        <v>46</v>
      </c>
      <c r="D488" s="19" t="s">
        <v>292</v>
      </c>
      <c r="E488" s="24"/>
      <c r="F488" s="9">
        <f>F489</f>
        <v>9266.6</v>
      </c>
    </row>
    <row r="489" spans="1:6" x14ac:dyDescent="0.25">
      <c r="A489" s="18" t="s">
        <v>48</v>
      </c>
      <c r="B489" s="23" t="s">
        <v>42</v>
      </c>
      <c r="C489" s="23" t="s">
        <v>46</v>
      </c>
      <c r="D489" s="17" t="s">
        <v>292</v>
      </c>
      <c r="E489" s="23" t="s">
        <v>47</v>
      </c>
      <c r="F489" s="5">
        <f>F490</f>
        <v>9266.6</v>
      </c>
    </row>
    <row r="490" spans="1:6" ht="27.2" x14ac:dyDescent="0.25">
      <c r="A490" s="8" t="s">
        <v>56</v>
      </c>
      <c r="B490" s="23" t="s">
        <v>42</v>
      </c>
      <c r="C490" s="23" t="s">
        <v>46</v>
      </c>
      <c r="D490" s="17" t="s">
        <v>292</v>
      </c>
      <c r="E490" s="23" t="s">
        <v>54</v>
      </c>
      <c r="F490" s="5">
        <v>9266.6</v>
      </c>
    </row>
    <row r="491" spans="1:6" ht="21.75" customHeight="1" x14ac:dyDescent="0.25">
      <c r="A491" s="43" t="s">
        <v>50</v>
      </c>
      <c r="B491" s="24">
        <v>10</v>
      </c>
      <c r="C491" s="24" t="s">
        <v>46</v>
      </c>
      <c r="D491" s="19" t="s">
        <v>291</v>
      </c>
      <c r="E491" s="24"/>
      <c r="F491" s="9">
        <f>F492</f>
        <v>11977.9</v>
      </c>
    </row>
    <row r="492" spans="1:6" ht="36.700000000000003" customHeight="1" x14ac:dyDescent="0.25">
      <c r="A492" s="18" t="s">
        <v>27</v>
      </c>
      <c r="B492" s="23">
        <v>10</v>
      </c>
      <c r="C492" s="23" t="s">
        <v>46</v>
      </c>
      <c r="D492" s="17" t="s">
        <v>291</v>
      </c>
      <c r="E492" s="23" t="s">
        <v>26</v>
      </c>
      <c r="F492" s="5">
        <f>F493</f>
        <v>11977.9</v>
      </c>
    </row>
    <row r="493" spans="1:6" ht="27.2" x14ac:dyDescent="0.25">
      <c r="A493" s="18" t="s">
        <v>25</v>
      </c>
      <c r="B493" s="23">
        <v>10</v>
      </c>
      <c r="C493" s="23" t="s">
        <v>46</v>
      </c>
      <c r="D493" s="17" t="s">
        <v>291</v>
      </c>
      <c r="E493" s="23" t="s">
        <v>22</v>
      </c>
      <c r="F493" s="5">
        <v>11977.9</v>
      </c>
    </row>
    <row r="494" spans="1:6" ht="27.2" x14ac:dyDescent="0.25">
      <c r="A494" s="43" t="s">
        <v>49</v>
      </c>
      <c r="B494" s="24">
        <v>10</v>
      </c>
      <c r="C494" s="24" t="s">
        <v>46</v>
      </c>
      <c r="D494" s="19" t="s">
        <v>290</v>
      </c>
      <c r="E494" s="24"/>
      <c r="F494" s="9">
        <f>F495</f>
        <v>14987.5</v>
      </c>
    </row>
    <row r="495" spans="1:6" x14ac:dyDescent="0.25">
      <c r="A495" s="18" t="s">
        <v>48</v>
      </c>
      <c r="B495" s="23">
        <v>10</v>
      </c>
      <c r="C495" s="23" t="s">
        <v>46</v>
      </c>
      <c r="D495" s="17" t="s">
        <v>290</v>
      </c>
      <c r="E495" s="23" t="s">
        <v>47</v>
      </c>
      <c r="F495" s="5">
        <f>F496</f>
        <v>14987.5</v>
      </c>
    </row>
    <row r="496" spans="1:6" ht="27.2" x14ac:dyDescent="0.25">
      <c r="A496" s="8" t="s">
        <v>56</v>
      </c>
      <c r="B496" s="23">
        <v>10</v>
      </c>
      <c r="C496" s="23" t="s">
        <v>46</v>
      </c>
      <c r="D496" s="17" t="s">
        <v>290</v>
      </c>
      <c r="E496" s="23" t="s">
        <v>54</v>
      </c>
      <c r="F496" s="5">
        <v>14987.5</v>
      </c>
    </row>
    <row r="497" spans="1:6" x14ac:dyDescent="0.25">
      <c r="A497" s="16" t="s">
        <v>44</v>
      </c>
      <c r="B497" s="14">
        <v>10</v>
      </c>
      <c r="C497" s="14" t="s">
        <v>41</v>
      </c>
      <c r="D497" s="14"/>
      <c r="E497" s="14"/>
      <c r="F497" s="2">
        <f>F504+F511+F498</f>
        <v>1385.5</v>
      </c>
    </row>
    <row r="498" spans="1:6" ht="40.75" x14ac:dyDescent="0.25">
      <c r="A498" s="22" t="s">
        <v>234</v>
      </c>
      <c r="B498" s="19" t="s">
        <v>42</v>
      </c>
      <c r="C498" s="19" t="s">
        <v>41</v>
      </c>
      <c r="D498" s="19" t="s">
        <v>233</v>
      </c>
      <c r="E498" s="19"/>
      <c r="F498" s="9">
        <f>F499+F501</f>
        <v>202.1</v>
      </c>
    </row>
    <row r="499" spans="1:6" ht="27.2" x14ac:dyDescent="0.25">
      <c r="A499" s="18" t="s">
        <v>27</v>
      </c>
      <c r="B499" s="17" t="s">
        <v>42</v>
      </c>
      <c r="C499" s="17" t="s">
        <v>41</v>
      </c>
      <c r="D499" s="17" t="s">
        <v>233</v>
      </c>
      <c r="E499" s="17" t="s">
        <v>26</v>
      </c>
      <c r="F499" s="5">
        <f>F500</f>
        <v>71.599999999999994</v>
      </c>
    </row>
    <row r="500" spans="1:6" ht="27.2" x14ac:dyDescent="0.25">
      <c r="A500" s="18" t="s">
        <v>25</v>
      </c>
      <c r="B500" s="17" t="s">
        <v>42</v>
      </c>
      <c r="C500" s="17" t="s">
        <v>41</v>
      </c>
      <c r="D500" s="17" t="s">
        <v>233</v>
      </c>
      <c r="E500" s="17" t="s">
        <v>22</v>
      </c>
      <c r="F500" s="5">
        <v>71.599999999999994</v>
      </c>
    </row>
    <row r="501" spans="1:6" ht="28.05" customHeight="1" x14ac:dyDescent="0.25">
      <c r="A501" s="25" t="s">
        <v>36</v>
      </c>
      <c r="B501" s="17" t="s">
        <v>42</v>
      </c>
      <c r="C501" s="17" t="s">
        <v>41</v>
      </c>
      <c r="D501" s="17" t="s">
        <v>233</v>
      </c>
      <c r="E501" s="17" t="s">
        <v>35</v>
      </c>
      <c r="F501" s="5">
        <f>F502+F503</f>
        <v>130.5</v>
      </c>
    </row>
    <row r="502" spans="1:6" x14ac:dyDescent="0.25">
      <c r="A502" s="30" t="s">
        <v>59</v>
      </c>
      <c r="B502" s="17" t="s">
        <v>42</v>
      </c>
      <c r="C502" s="17" t="s">
        <v>41</v>
      </c>
      <c r="D502" s="17" t="s">
        <v>233</v>
      </c>
      <c r="E502" s="17" t="s">
        <v>58</v>
      </c>
      <c r="F502" s="5">
        <v>30.5</v>
      </c>
    </row>
    <row r="503" spans="1:6" x14ac:dyDescent="0.25">
      <c r="A503" s="30" t="s">
        <v>34</v>
      </c>
      <c r="B503" s="17" t="s">
        <v>42</v>
      </c>
      <c r="C503" s="17" t="s">
        <v>41</v>
      </c>
      <c r="D503" s="17" t="s">
        <v>233</v>
      </c>
      <c r="E503" s="17" t="s">
        <v>32</v>
      </c>
      <c r="F503" s="5">
        <v>100</v>
      </c>
    </row>
    <row r="504" spans="1:6" x14ac:dyDescent="0.25">
      <c r="A504" s="21" t="s">
        <v>19</v>
      </c>
      <c r="B504" s="19" t="s">
        <v>42</v>
      </c>
      <c r="C504" s="19" t="s">
        <v>41</v>
      </c>
      <c r="D504" s="19" t="s">
        <v>157</v>
      </c>
      <c r="E504" s="17"/>
      <c r="F504" s="9">
        <f>F505+F508</f>
        <v>507.4</v>
      </c>
    </row>
    <row r="505" spans="1:6" ht="27.2" x14ac:dyDescent="0.25">
      <c r="A505" s="18" t="s">
        <v>43</v>
      </c>
      <c r="B505" s="17" t="s">
        <v>42</v>
      </c>
      <c r="C505" s="17" t="s">
        <v>41</v>
      </c>
      <c r="D505" s="26" t="s">
        <v>159</v>
      </c>
      <c r="E505" s="17"/>
      <c r="F505" s="5">
        <f>F506</f>
        <v>464.4</v>
      </c>
    </row>
    <row r="506" spans="1:6" ht="27.2" x14ac:dyDescent="0.25">
      <c r="A506" s="18" t="s">
        <v>27</v>
      </c>
      <c r="B506" s="17" t="s">
        <v>42</v>
      </c>
      <c r="C506" s="17" t="s">
        <v>41</v>
      </c>
      <c r="D506" s="26" t="s">
        <v>159</v>
      </c>
      <c r="E506" s="17" t="s">
        <v>26</v>
      </c>
      <c r="F506" s="5">
        <f>F507</f>
        <v>464.4</v>
      </c>
    </row>
    <row r="507" spans="1:6" ht="27.7" customHeight="1" x14ac:dyDescent="0.25">
      <c r="A507" s="18" t="s">
        <v>25</v>
      </c>
      <c r="B507" s="17" t="s">
        <v>42</v>
      </c>
      <c r="C507" s="17" t="s">
        <v>41</v>
      </c>
      <c r="D507" s="26" t="s">
        <v>159</v>
      </c>
      <c r="E507" s="17" t="s">
        <v>22</v>
      </c>
      <c r="F507" s="5">
        <v>464.4</v>
      </c>
    </row>
    <row r="508" spans="1:6" ht="126" customHeight="1" x14ac:dyDescent="0.25">
      <c r="A508" s="77" t="s">
        <v>241</v>
      </c>
      <c r="B508" s="19" t="s">
        <v>42</v>
      </c>
      <c r="C508" s="19" t="s">
        <v>41</v>
      </c>
      <c r="D508" s="20" t="s">
        <v>216</v>
      </c>
      <c r="E508" s="19"/>
      <c r="F508" s="9">
        <f>F509</f>
        <v>43</v>
      </c>
    </row>
    <row r="509" spans="1:6" ht="27.2" x14ac:dyDescent="0.25">
      <c r="A509" s="18" t="s">
        <v>27</v>
      </c>
      <c r="B509" s="17" t="s">
        <v>42</v>
      </c>
      <c r="C509" s="17" t="s">
        <v>41</v>
      </c>
      <c r="D509" s="26" t="s">
        <v>216</v>
      </c>
      <c r="E509" s="17"/>
      <c r="F509" s="5">
        <f>F510</f>
        <v>43</v>
      </c>
    </row>
    <row r="510" spans="1:6" ht="27.2" x14ac:dyDescent="0.25">
      <c r="A510" s="18" t="s">
        <v>25</v>
      </c>
      <c r="B510" s="17" t="s">
        <v>42</v>
      </c>
      <c r="C510" s="17" t="s">
        <v>41</v>
      </c>
      <c r="D510" s="26" t="s">
        <v>216</v>
      </c>
      <c r="E510" s="17"/>
      <c r="F510" s="5">
        <v>43</v>
      </c>
    </row>
    <row r="511" spans="1:6" ht="81.55" x14ac:dyDescent="0.25">
      <c r="A511" s="22" t="s">
        <v>240</v>
      </c>
      <c r="B511" s="19" t="s">
        <v>42</v>
      </c>
      <c r="C511" s="19" t="s">
        <v>41</v>
      </c>
      <c r="D511" s="10" t="s">
        <v>217</v>
      </c>
      <c r="E511" s="10"/>
      <c r="F511" s="5">
        <f>F512</f>
        <v>676</v>
      </c>
    </row>
    <row r="512" spans="1:6" ht="36.700000000000003" customHeight="1" x14ac:dyDescent="0.25">
      <c r="A512" s="18" t="s">
        <v>27</v>
      </c>
      <c r="B512" s="17" t="s">
        <v>42</v>
      </c>
      <c r="C512" s="17" t="s">
        <v>41</v>
      </c>
      <c r="D512" s="6" t="s">
        <v>217</v>
      </c>
      <c r="E512" s="17" t="s">
        <v>26</v>
      </c>
      <c r="F512" s="5">
        <f>F513</f>
        <v>676</v>
      </c>
    </row>
    <row r="513" spans="1:6" ht="27.2" x14ac:dyDescent="0.25">
      <c r="A513" s="18" t="s">
        <v>25</v>
      </c>
      <c r="B513" s="17" t="s">
        <v>42</v>
      </c>
      <c r="C513" s="17" t="s">
        <v>41</v>
      </c>
      <c r="D513" s="6" t="s">
        <v>217</v>
      </c>
      <c r="E513" s="17" t="s">
        <v>22</v>
      </c>
      <c r="F513" s="5">
        <v>676</v>
      </c>
    </row>
    <row r="514" spans="1:6" x14ac:dyDescent="0.25">
      <c r="A514" s="16" t="s">
        <v>40</v>
      </c>
      <c r="B514" s="14" t="s">
        <v>33</v>
      </c>
      <c r="C514" s="14"/>
      <c r="D514" s="14"/>
      <c r="E514" s="14"/>
      <c r="F514" s="2">
        <f>F515+F522</f>
        <v>2351.1</v>
      </c>
    </row>
    <row r="515" spans="1:6" x14ac:dyDescent="0.25">
      <c r="A515" s="16" t="s">
        <v>39</v>
      </c>
      <c r="B515" s="14" t="s">
        <v>33</v>
      </c>
      <c r="C515" s="14" t="s">
        <v>9</v>
      </c>
      <c r="D515" s="14"/>
      <c r="E515" s="14"/>
      <c r="F515" s="2">
        <f>F516</f>
        <v>2318.9</v>
      </c>
    </row>
    <row r="516" spans="1:6" ht="27.2" x14ac:dyDescent="0.25">
      <c r="A516" s="22" t="s">
        <v>38</v>
      </c>
      <c r="B516" s="19" t="s">
        <v>33</v>
      </c>
      <c r="C516" s="19" t="s">
        <v>9</v>
      </c>
      <c r="D516" s="19" t="s">
        <v>219</v>
      </c>
      <c r="E516" s="19"/>
      <c r="F516" s="9">
        <f>F517</f>
        <v>2318.9</v>
      </c>
    </row>
    <row r="517" spans="1:6" ht="27.2" x14ac:dyDescent="0.25">
      <c r="A517" s="22" t="s">
        <v>37</v>
      </c>
      <c r="B517" s="19" t="s">
        <v>33</v>
      </c>
      <c r="C517" s="19" t="s">
        <v>9</v>
      </c>
      <c r="D517" s="19" t="s">
        <v>220</v>
      </c>
      <c r="E517" s="19"/>
      <c r="F517" s="9">
        <f>F518+F520</f>
        <v>2318.9</v>
      </c>
    </row>
    <row r="518" spans="1:6" ht="27.2" x14ac:dyDescent="0.25">
      <c r="A518" s="18" t="s">
        <v>27</v>
      </c>
      <c r="B518" s="17" t="s">
        <v>33</v>
      </c>
      <c r="C518" s="17" t="s">
        <v>9</v>
      </c>
      <c r="D518" s="17" t="s">
        <v>220</v>
      </c>
      <c r="E518" s="17" t="s">
        <v>26</v>
      </c>
      <c r="F518" s="5">
        <f>F519</f>
        <v>0</v>
      </c>
    </row>
    <row r="519" spans="1:6" ht="27.2" x14ac:dyDescent="0.25">
      <c r="A519" s="18" t="s">
        <v>25</v>
      </c>
      <c r="B519" s="17" t="s">
        <v>33</v>
      </c>
      <c r="C519" s="17" t="s">
        <v>9</v>
      </c>
      <c r="D519" s="17" t="s">
        <v>220</v>
      </c>
      <c r="E519" s="17" t="s">
        <v>22</v>
      </c>
      <c r="F519" s="5">
        <v>0</v>
      </c>
    </row>
    <row r="520" spans="1:6" ht="27.2" x14ac:dyDescent="0.25">
      <c r="A520" s="25" t="s">
        <v>36</v>
      </c>
      <c r="B520" s="17" t="s">
        <v>33</v>
      </c>
      <c r="C520" s="17" t="s">
        <v>9</v>
      </c>
      <c r="D520" s="17" t="s">
        <v>220</v>
      </c>
      <c r="E520" s="17" t="s">
        <v>35</v>
      </c>
      <c r="F520" s="5">
        <f>F521</f>
        <v>2318.9</v>
      </c>
    </row>
    <row r="521" spans="1:6" ht="15.65" customHeight="1" x14ac:dyDescent="0.25">
      <c r="A521" s="18" t="s">
        <v>34</v>
      </c>
      <c r="B521" s="17" t="s">
        <v>33</v>
      </c>
      <c r="C521" s="17" t="s">
        <v>9</v>
      </c>
      <c r="D521" s="17" t="s">
        <v>220</v>
      </c>
      <c r="E521" s="17" t="s">
        <v>32</v>
      </c>
      <c r="F521" s="5">
        <v>2318.9</v>
      </c>
    </row>
    <row r="522" spans="1:6" x14ac:dyDescent="0.25">
      <c r="A522" s="16" t="s">
        <v>357</v>
      </c>
      <c r="B522" s="14" t="s">
        <v>33</v>
      </c>
      <c r="C522" s="14" t="s">
        <v>23</v>
      </c>
      <c r="D522" s="14"/>
      <c r="E522" s="14"/>
      <c r="F522" s="2">
        <f>F523</f>
        <v>32.200000000000003</v>
      </c>
    </row>
    <row r="523" spans="1:6" ht="67.95" x14ac:dyDescent="0.25">
      <c r="A523" s="22" t="s">
        <v>221</v>
      </c>
      <c r="B523" s="17" t="s">
        <v>33</v>
      </c>
      <c r="C523" s="17" t="s">
        <v>23</v>
      </c>
      <c r="D523" s="19" t="s">
        <v>222</v>
      </c>
      <c r="E523" s="17"/>
      <c r="F523" s="9">
        <f>F524</f>
        <v>32.200000000000003</v>
      </c>
    </row>
    <row r="524" spans="1:6" x14ac:dyDescent="0.25">
      <c r="A524" s="57" t="s">
        <v>102</v>
      </c>
      <c r="B524" s="17" t="s">
        <v>33</v>
      </c>
      <c r="C524" s="17" t="s">
        <v>23</v>
      </c>
      <c r="D524" s="17" t="s">
        <v>222</v>
      </c>
      <c r="E524" s="17" t="s">
        <v>4</v>
      </c>
      <c r="F524" s="5">
        <f>F525</f>
        <v>32.200000000000003</v>
      </c>
    </row>
    <row r="525" spans="1:6" x14ac:dyDescent="0.25">
      <c r="A525" s="57" t="s">
        <v>242</v>
      </c>
      <c r="B525" s="17" t="s">
        <v>33</v>
      </c>
      <c r="C525" s="17" t="s">
        <v>23</v>
      </c>
      <c r="D525" s="17" t="s">
        <v>222</v>
      </c>
      <c r="E525" s="17" t="s">
        <v>239</v>
      </c>
      <c r="F525" s="5">
        <v>32.200000000000003</v>
      </c>
    </row>
    <row r="526" spans="1:6" x14ac:dyDescent="0.25">
      <c r="A526" s="16" t="s">
        <v>31</v>
      </c>
      <c r="B526" s="14" t="s">
        <v>24</v>
      </c>
      <c r="C526" s="14"/>
      <c r="D526" s="14"/>
      <c r="E526" s="14"/>
      <c r="F526" s="2">
        <f>F527+F531</f>
        <v>1945.8</v>
      </c>
    </row>
    <row r="527" spans="1:6" ht="19.2" customHeight="1" x14ac:dyDescent="0.25">
      <c r="A527" s="16" t="s">
        <v>30</v>
      </c>
      <c r="B527" s="14" t="s">
        <v>24</v>
      </c>
      <c r="C527" s="14" t="s">
        <v>9</v>
      </c>
      <c r="D527" s="14"/>
      <c r="E527" s="14"/>
      <c r="F527" s="2">
        <f>F528</f>
        <v>1730.8</v>
      </c>
    </row>
    <row r="528" spans="1:6" ht="41.95" customHeight="1" x14ac:dyDescent="0.25">
      <c r="A528" s="22" t="s">
        <v>28</v>
      </c>
      <c r="B528" s="24" t="s">
        <v>24</v>
      </c>
      <c r="C528" s="24" t="s">
        <v>9</v>
      </c>
      <c r="D528" s="19" t="s">
        <v>218</v>
      </c>
      <c r="E528" s="19"/>
      <c r="F528" s="9">
        <f>F529</f>
        <v>1730.8</v>
      </c>
    </row>
    <row r="529" spans="1:6" ht="27.2" x14ac:dyDescent="0.25">
      <c r="A529" s="18" t="s">
        <v>27</v>
      </c>
      <c r="B529" s="23" t="s">
        <v>24</v>
      </c>
      <c r="C529" s="23" t="s">
        <v>9</v>
      </c>
      <c r="D529" s="17" t="s">
        <v>218</v>
      </c>
      <c r="E529" s="17" t="s">
        <v>26</v>
      </c>
      <c r="F529" s="5">
        <f>F530</f>
        <v>1730.8</v>
      </c>
    </row>
    <row r="530" spans="1:6" ht="12.9" customHeight="1" x14ac:dyDescent="0.25">
      <c r="A530" s="18" t="s">
        <v>25</v>
      </c>
      <c r="B530" s="23" t="s">
        <v>24</v>
      </c>
      <c r="C530" s="23" t="s">
        <v>9</v>
      </c>
      <c r="D530" s="17" t="s">
        <v>218</v>
      </c>
      <c r="E530" s="17" t="s">
        <v>22</v>
      </c>
      <c r="F530" s="5">
        <v>1730.8</v>
      </c>
    </row>
    <row r="531" spans="1:6" ht="17.350000000000001" customHeight="1" x14ac:dyDescent="0.25">
      <c r="A531" s="16" t="s">
        <v>29</v>
      </c>
      <c r="B531" s="14" t="s">
        <v>24</v>
      </c>
      <c r="C531" s="14" t="s">
        <v>23</v>
      </c>
      <c r="D531" s="14"/>
      <c r="E531" s="14"/>
      <c r="F531" s="2">
        <f>F532</f>
        <v>215</v>
      </c>
    </row>
    <row r="532" spans="1:6" ht="39.1" customHeight="1" x14ac:dyDescent="0.25">
      <c r="A532" s="22" t="s">
        <v>28</v>
      </c>
      <c r="B532" s="19" t="s">
        <v>24</v>
      </c>
      <c r="C532" s="19" t="s">
        <v>23</v>
      </c>
      <c r="D532" s="19" t="s">
        <v>218</v>
      </c>
      <c r="E532" s="19"/>
      <c r="F532" s="9">
        <f>F533</f>
        <v>215</v>
      </c>
    </row>
    <row r="533" spans="1:6" ht="27.2" x14ac:dyDescent="0.25">
      <c r="A533" s="18" t="s">
        <v>27</v>
      </c>
      <c r="B533" s="17" t="s">
        <v>24</v>
      </c>
      <c r="C533" s="17" t="s">
        <v>23</v>
      </c>
      <c r="D533" s="17" t="s">
        <v>218</v>
      </c>
      <c r="E533" s="17" t="s">
        <v>26</v>
      </c>
      <c r="F533" s="5">
        <f>F534</f>
        <v>215</v>
      </c>
    </row>
    <row r="534" spans="1:6" ht="27.2" x14ac:dyDescent="0.25">
      <c r="A534" s="18" t="s">
        <v>25</v>
      </c>
      <c r="B534" s="17" t="s">
        <v>24</v>
      </c>
      <c r="C534" s="17" t="s">
        <v>23</v>
      </c>
      <c r="D534" s="17" t="s">
        <v>218</v>
      </c>
      <c r="E534" s="17" t="s">
        <v>22</v>
      </c>
      <c r="F534" s="5">
        <v>215</v>
      </c>
    </row>
    <row r="535" spans="1:6" ht="26.5" x14ac:dyDescent="0.25">
      <c r="A535" s="16" t="s">
        <v>21</v>
      </c>
      <c r="B535" s="14" t="s">
        <v>15</v>
      </c>
      <c r="C535" s="14"/>
      <c r="D535" s="14"/>
      <c r="E535" s="14"/>
      <c r="F535" s="2">
        <f>F536</f>
        <v>6611.3</v>
      </c>
    </row>
    <row r="536" spans="1:6" ht="26.5" x14ac:dyDescent="0.25">
      <c r="A536" s="16" t="s">
        <v>20</v>
      </c>
      <c r="B536" s="14" t="s">
        <v>15</v>
      </c>
      <c r="C536" s="14" t="s">
        <v>9</v>
      </c>
      <c r="D536" s="14"/>
      <c r="E536" s="19"/>
      <c r="F536" s="9">
        <f>F537</f>
        <v>6611.3</v>
      </c>
    </row>
    <row r="537" spans="1:6" x14ac:dyDescent="0.25">
      <c r="A537" s="21" t="s">
        <v>19</v>
      </c>
      <c r="B537" s="19" t="s">
        <v>15</v>
      </c>
      <c r="C537" s="19" t="s">
        <v>9</v>
      </c>
      <c r="D537" s="19" t="s">
        <v>157</v>
      </c>
      <c r="E537" s="19"/>
      <c r="F537" s="9">
        <f>F538</f>
        <v>6611.3</v>
      </c>
    </row>
    <row r="538" spans="1:6" x14ac:dyDescent="0.25">
      <c r="A538" s="22" t="s">
        <v>18</v>
      </c>
      <c r="B538" s="19" t="s">
        <v>15</v>
      </c>
      <c r="C538" s="19" t="s">
        <v>9</v>
      </c>
      <c r="D538" s="19" t="s">
        <v>223</v>
      </c>
      <c r="E538" s="19"/>
      <c r="F538" s="9">
        <f>F539</f>
        <v>6611.3</v>
      </c>
    </row>
    <row r="539" spans="1:6" ht="27.2" x14ac:dyDescent="0.25">
      <c r="A539" s="18" t="s">
        <v>16</v>
      </c>
      <c r="B539" s="17" t="s">
        <v>15</v>
      </c>
      <c r="C539" s="17" t="s">
        <v>9</v>
      </c>
      <c r="D539" s="17" t="s">
        <v>223</v>
      </c>
      <c r="E539" s="17" t="s">
        <v>17</v>
      </c>
      <c r="F539" s="5">
        <f>F540</f>
        <v>6611.3</v>
      </c>
    </row>
    <row r="540" spans="1:6" ht="27.2" x14ac:dyDescent="0.25">
      <c r="A540" s="18" t="s">
        <v>16</v>
      </c>
      <c r="B540" s="17" t="s">
        <v>15</v>
      </c>
      <c r="C540" s="17" t="s">
        <v>9</v>
      </c>
      <c r="D540" s="17" t="s">
        <v>223</v>
      </c>
      <c r="E540" s="17" t="s">
        <v>14</v>
      </c>
      <c r="F540" s="5">
        <v>6611.3</v>
      </c>
    </row>
    <row r="541" spans="1:6" x14ac:dyDescent="0.25">
      <c r="A541" s="16" t="s">
        <v>13</v>
      </c>
      <c r="B541" s="14" t="s">
        <v>2</v>
      </c>
      <c r="C541" s="14"/>
      <c r="D541" s="14"/>
      <c r="E541" s="14"/>
      <c r="F541" s="2">
        <f>F542+F547</f>
        <v>108832.1</v>
      </c>
    </row>
    <row r="542" spans="1:6" ht="26.5" x14ac:dyDescent="0.25">
      <c r="A542" s="13" t="s">
        <v>12</v>
      </c>
      <c r="B542" s="12" t="s">
        <v>2</v>
      </c>
      <c r="C542" s="12" t="s">
        <v>9</v>
      </c>
      <c r="D542" s="12"/>
      <c r="E542" s="12"/>
      <c r="F542" s="2">
        <f>F543</f>
        <v>47137.9</v>
      </c>
    </row>
    <row r="543" spans="1:6" x14ac:dyDescent="0.25">
      <c r="A543" s="21" t="s">
        <v>19</v>
      </c>
      <c r="B543" s="10" t="s">
        <v>2</v>
      </c>
      <c r="C543" s="10" t="s">
        <v>9</v>
      </c>
      <c r="D543" s="19" t="s">
        <v>157</v>
      </c>
      <c r="E543" s="10"/>
      <c r="F543" s="9">
        <f>F544</f>
        <v>47137.9</v>
      </c>
    </row>
    <row r="544" spans="1:6" ht="27.2" x14ac:dyDescent="0.25">
      <c r="A544" s="11" t="s">
        <v>11</v>
      </c>
      <c r="B544" s="10" t="s">
        <v>2</v>
      </c>
      <c r="C544" s="10" t="s">
        <v>9</v>
      </c>
      <c r="D544" s="10" t="s">
        <v>224</v>
      </c>
      <c r="E544" s="10"/>
      <c r="F544" s="9">
        <f>F545</f>
        <v>47137.9</v>
      </c>
    </row>
    <row r="545" spans="1:6" x14ac:dyDescent="0.25">
      <c r="A545" s="8" t="s">
        <v>5</v>
      </c>
      <c r="B545" s="6" t="s">
        <v>2</v>
      </c>
      <c r="C545" s="6" t="s">
        <v>9</v>
      </c>
      <c r="D545" s="6" t="s">
        <v>224</v>
      </c>
      <c r="E545" s="6" t="s">
        <v>4</v>
      </c>
      <c r="F545" s="5">
        <f>F546</f>
        <v>47137.9</v>
      </c>
    </row>
    <row r="546" spans="1:6" x14ac:dyDescent="0.25">
      <c r="A546" s="8" t="s">
        <v>10</v>
      </c>
      <c r="B546" s="6" t="s">
        <v>2</v>
      </c>
      <c r="C546" s="6" t="s">
        <v>9</v>
      </c>
      <c r="D546" s="6" t="s">
        <v>224</v>
      </c>
      <c r="E546" s="6" t="s">
        <v>8</v>
      </c>
      <c r="F546" s="5">
        <v>47137.9</v>
      </c>
    </row>
    <row r="547" spans="1:6" ht="15.8" customHeight="1" x14ac:dyDescent="0.25">
      <c r="A547" s="13" t="s">
        <v>7</v>
      </c>
      <c r="B547" s="12" t="s">
        <v>2</v>
      </c>
      <c r="C547" s="12" t="s">
        <v>1</v>
      </c>
      <c r="D547" s="12"/>
      <c r="E547" s="12"/>
      <c r="F547" s="2">
        <f>F556+F548</f>
        <v>61694.2</v>
      </c>
    </row>
    <row r="548" spans="1:6" x14ac:dyDescent="0.25">
      <c r="A548" s="21" t="s">
        <v>19</v>
      </c>
      <c r="B548" s="10" t="s">
        <v>2</v>
      </c>
      <c r="C548" s="10" t="s">
        <v>1</v>
      </c>
      <c r="D548" s="19" t="s">
        <v>157</v>
      </c>
      <c r="E548" s="6"/>
      <c r="F548" s="9">
        <f>F549+F552</f>
        <v>61694.2</v>
      </c>
    </row>
    <row r="549" spans="1:6" ht="67.95" x14ac:dyDescent="0.25">
      <c r="A549" s="11" t="s">
        <v>6</v>
      </c>
      <c r="B549" s="10" t="s">
        <v>2</v>
      </c>
      <c r="C549" s="10" t="s">
        <v>1</v>
      </c>
      <c r="D549" s="10" t="s">
        <v>225</v>
      </c>
      <c r="E549" s="10"/>
      <c r="F549" s="9">
        <f>F550</f>
        <v>58612.7</v>
      </c>
    </row>
    <row r="550" spans="1:6" x14ac:dyDescent="0.25">
      <c r="A550" s="8" t="s">
        <v>5</v>
      </c>
      <c r="B550" s="6" t="s">
        <v>2</v>
      </c>
      <c r="C550" s="6" t="s">
        <v>1</v>
      </c>
      <c r="D550" s="6" t="s">
        <v>225</v>
      </c>
      <c r="E550" s="6" t="s">
        <v>4</v>
      </c>
      <c r="F550" s="5">
        <f>F551</f>
        <v>58612.7</v>
      </c>
    </row>
    <row r="551" spans="1:6" x14ac:dyDescent="0.25">
      <c r="A551" s="8" t="s">
        <v>242</v>
      </c>
      <c r="B551" s="6" t="s">
        <v>2</v>
      </c>
      <c r="C551" s="6" t="s">
        <v>1</v>
      </c>
      <c r="D551" s="6" t="s">
        <v>225</v>
      </c>
      <c r="E551" s="6" t="s">
        <v>239</v>
      </c>
      <c r="F551" s="5">
        <v>58612.7</v>
      </c>
    </row>
    <row r="552" spans="1:6" ht="95.1" x14ac:dyDescent="0.25">
      <c r="A552" s="35" t="s">
        <v>341</v>
      </c>
      <c r="B552" s="10" t="s">
        <v>2</v>
      </c>
      <c r="C552" s="10" t="s">
        <v>1</v>
      </c>
      <c r="D552" s="10" t="s">
        <v>342</v>
      </c>
      <c r="E552" s="10"/>
      <c r="F552" s="9">
        <f>F553</f>
        <v>3081.5</v>
      </c>
    </row>
    <row r="553" spans="1:6" x14ac:dyDescent="0.25">
      <c r="A553" s="8" t="s">
        <v>5</v>
      </c>
      <c r="B553" s="6" t="s">
        <v>2</v>
      </c>
      <c r="C553" s="6" t="s">
        <v>1</v>
      </c>
      <c r="D553" s="6" t="s">
        <v>342</v>
      </c>
      <c r="E553" s="6" t="s">
        <v>4</v>
      </c>
      <c r="F553" s="5">
        <f>F554</f>
        <v>3081.5</v>
      </c>
    </row>
    <row r="554" spans="1:6" x14ac:dyDescent="0.25">
      <c r="A554" s="8" t="s">
        <v>242</v>
      </c>
      <c r="B554" s="6" t="s">
        <v>2</v>
      </c>
      <c r="C554" s="6" t="s">
        <v>1</v>
      </c>
      <c r="D554" s="6" t="s">
        <v>342</v>
      </c>
      <c r="E554" s="6" t="s">
        <v>239</v>
      </c>
      <c r="F554" s="5">
        <v>3081.5</v>
      </c>
    </row>
    <row r="555" spans="1:6" x14ac:dyDescent="0.25">
      <c r="A555" s="4" t="s">
        <v>0</v>
      </c>
      <c r="B555" s="3"/>
      <c r="C555" s="3"/>
      <c r="D555" s="3"/>
      <c r="E555" s="3"/>
      <c r="F555" s="2">
        <f>F13+F97+F103+F130+F174+F218+F401+F460+F514+F526+F535+F541+F212</f>
        <v>1052628.1000000001</v>
      </c>
    </row>
  </sheetData>
  <mergeCells count="3">
    <mergeCell ref="E1:F3"/>
    <mergeCell ref="A5:F6"/>
    <mergeCell ref="A9:E9"/>
  </mergeCells>
  <pageMargins left="0.78740157480314965" right="0.78740157480314965" top="0.98425196850393704" bottom="0.39370078740157483" header="0.51181102362204722" footer="0.51181102362204722"/>
  <pageSetup paperSize="9" scale="83" fitToHeight="3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5"/>
  <sheetViews>
    <sheetView topLeftCell="A4" workbookViewId="0">
      <selection activeCell="G12" sqref="G12:G555"/>
    </sheetView>
  </sheetViews>
  <sheetFormatPr defaultColWidth="9.125" defaultRowHeight="13.6" x14ac:dyDescent="0.25"/>
  <cols>
    <col min="1" max="1" width="52.125" style="1" customWidth="1"/>
    <col min="2" max="2" width="9.75" style="1" customWidth="1"/>
    <col min="3" max="3" width="9.875" style="1" customWidth="1"/>
    <col min="4" max="4" width="11.625" style="1" customWidth="1"/>
    <col min="5" max="5" width="12.875" style="1" customWidth="1"/>
    <col min="6" max="6" width="9.875" style="1" customWidth="1"/>
    <col min="7" max="7" width="14.625" style="1" customWidth="1"/>
    <col min="8" max="16384" width="9.125" style="1"/>
  </cols>
  <sheetData>
    <row r="1" spans="1:7" x14ac:dyDescent="0.25">
      <c r="A1" s="72"/>
      <c r="B1" s="72"/>
      <c r="C1" s="72"/>
      <c r="D1" s="72"/>
      <c r="E1" s="72"/>
      <c r="F1" s="286" t="s">
        <v>328</v>
      </c>
      <c r="G1" s="286"/>
    </row>
    <row r="2" spans="1:7" x14ac:dyDescent="0.25">
      <c r="A2" s="71"/>
      <c r="B2" s="71"/>
      <c r="C2" s="71"/>
      <c r="D2" s="71"/>
      <c r="E2" s="70"/>
      <c r="F2" s="286"/>
      <c r="G2" s="286"/>
    </row>
    <row r="3" spans="1:7" ht="117.7" customHeight="1" x14ac:dyDescent="0.25">
      <c r="A3" s="71"/>
      <c r="B3" s="71"/>
      <c r="C3" s="71"/>
      <c r="D3" s="71"/>
      <c r="E3" s="70"/>
      <c r="F3" s="286"/>
      <c r="G3" s="286"/>
    </row>
    <row r="4" spans="1:7" x14ac:dyDescent="0.25">
      <c r="A4" s="71"/>
      <c r="B4" s="71"/>
      <c r="C4" s="71"/>
      <c r="D4" s="71"/>
      <c r="E4" s="70"/>
      <c r="F4" s="103"/>
      <c r="G4" s="103"/>
    </row>
    <row r="5" spans="1:7" x14ac:dyDescent="0.25">
      <c r="A5" s="352" t="s">
        <v>316</v>
      </c>
      <c r="B5" s="352"/>
      <c r="C5" s="352"/>
      <c r="D5" s="352"/>
      <c r="E5" s="352"/>
      <c r="F5" s="352"/>
      <c r="G5" s="352"/>
    </row>
    <row r="6" spans="1:7" ht="21.25" customHeight="1" x14ac:dyDescent="0.25">
      <c r="A6" s="352"/>
      <c r="B6" s="352"/>
      <c r="C6" s="352"/>
      <c r="D6" s="352"/>
      <c r="E6" s="352"/>
      <c r="F6" s="352"/>
      <c r="G6" s="352"/>
    </row>
    <row r="7" spans="1:7" x14ac:dyDescent="0.25">
      <c r="A7" s="68"/>
      <c r="B7" s="68"/>
      <c r="C7" s="68"/>
      <c r="D7" s="68"/>
      <c r="E7" s="68"/>
      <c r="F7" s="69"/>
      <c r="G7" s="69"/>
    </row>
    <row r="8" spans="1:7" x14ac:dyDescent="0.25">
      <c r="A8" s="68"/>
      <c r="B8" s="68"/>
      <c r="C8" s="68"/>
      <c r="D8" s="68"/>
      <c r="E8" s="68"/>
      <c r="F8" s="353" t="s">
        <v>156</v>
      </c>
      <c r="G8" s="353"/>
    </row>
    <row r="9" spans="1:7" ht="15.65" x14ac:dyDescent="0.25">
      <c r="A9" s="352" t="s">
        <v>315</v>
      </c>
      <c r="B9" s="352"/>
      <c r="C9" s="352"/>
      <c r="D9" s="352"/>
      <c r="E9" s="352"/>
      <c r="F9" s="352"/>
      <c r="G9" s="352"/>
    </row>
    <row r="10" spans="1:7" ht="15.65" x14ac:dyDescent="0.25">
      <c r="A10" s="67"/>
      <c r="B10" s="67"/>
      <c r="C10" s="66"/>
      <c r="D10" s="66"/>
      <c r="E10" s="66"/>
      <c r="F10" s="66"/>
      <c r="G10" s="66"/>
    </row>
    <row r="11" spans="1:7" ht="46.9" x14ac:dyDescent="0.25">
      <c r="A11" s="65" t="s">
        <v>155</v>
      </c>
      <c r="B11" s="65" t="s">
        <v>154</v>
      </c>
      <c r="C11" s="65" t="s">
        <v>153</v>
      </c>
      <c r="D11" s="65" t="s">
        <v>152</v>
      </c>
      <c r="E11" s="65" t="s">
        <v>151</v>
      </c>
      <c r="F11" s="65" t="s">
        <v>150</v>
      </c>
      <c r="G11" s="65" t="s">
        <v>149</v>
      </c>
    </row>
    <row r="12" spans="1:7" ht="22.6" customHeight="1" x14ac:dyDescent="0.25">
      <c r="A12" s="64" t="s">
        <v>148</v>
      </c>
      <c r="B12" s="63">
        <v>203</v>
      </c>
      <c r="C12" s="62"/>
      <c r="D12" s="62"/>
      <c r="E12" s="62"/>
      <c r="F12" s="62"/>
      <c r="G12" s="61">
        <f>G555</f>
        <v>1052628.1000000001</v>
      </c>
    </row>
    <row r="13" spans="1:7" ht="18.350000000000001" customHeight="1" x14ac:dyDescent="0.25">
      <c r="A13" s="60" t="s">
        <v>147</v>
      </c>
      <c r="B13" s="15" t="s">
        <v>3</v>
      </c>
      <c r="C13" s="15" t="s">
        <v>9</v>
      </c>
      <c r="D13" s="15"/>
      <c r="E13" s="15"/>
      <c r="F13" s="15"/>
      <c r="G13" s="2">
        <f>G14+G19+G24+G71+G82+G87+G66</f>
        <v>47700.500000000007</v>
      </c>
    </row>
    <row r="14" spans="1:7" ht="29.9" customHeight="1" x14ac:dyDescent="0.25">
      <c r="A14" s="60" t="s">
        <v>146</v>
      </c>
      <c r="B14" s="15" t="s">
        <v>3</v>
      </c>
      <c r="C14" s="15" t="s">
        <v>145</v>
      </c>
      <c r="D14" s="15" t="s">
        <v>144</v>
      </c>
      <c r="E14" s="15"/>
      <c r="F14" s="15"/>
      <c r="G14" s="2">
        <f>G15</f>
        <v>1743.5</v>
      </c>
    </row>
    <row r="15" spans="1:7" ht="20.25" customHeight="1" x14ac:dyDescent="0.25">
      <c r="A15" s="21" t="s">
        <v>19</v>
      </c>
      <c r="B15" s="92" t="s">
        <v>3</v>
      </c>
      <c r="C15" s="20" t="s">
        <v>9</v>
      </c>
      <c r="D15" s="20" t="s">
        <v>23</v>
      </c>
      <c r="E15" s="20" t="s">
        <v>157</v>
      </c>
      <c r="F15" s="20"/>
      <c r="G15" s="9">
        <f>G16</f>
        <v>1743.5</v>
      </c>
    </row>
    <row r="16" spans="1:7" x14ac:dyDescent="0.25">
      <c r="A16" s="21" t="s">
        <v>143</v>
      </c>
      <c r="B16" s="92" t="s">
        <v>3</v>
      </c>
      <c r="C16" s="20" t="s">
        <v>9</v>
      </c>
      <c r="D16" s="20" t="s">
        <v>23</v>
      </c>
      <c r="E16" s="20" t="s">
        <v>229</v>
      </c>
      <c r="F16" s="20"/>
      <c r="G16" s="9">
        <f>G17</f>
        <v>1743.5</v>
      </c>
    </row>
    <row r="17" spans="1:7" ht="54.35" x14ac:dyDescent="0.25">
      <c r="A17" s="18" t="s">
        <v>74</v>
      </c>
      <c r="B17" s="15" t="s">
        <v>3</v>
      </c>
      <c r="C17" s="17" t="s">
        <v>9</v>
      </c>
      <c r="D17" s="17" t="s">
        <v>23</v>
      </c>
      <c r="E17" s="26" t="s">
        <v>229</v>
      </c>
      <c r="F17" s="17" t="s">
        <v>73</v>
      </c>
      <c r="G17" s="5">
        <f>G18</f>
        <v>1743.5</v>
      </c>
    </row>
    <row r="18" spans="1:7" ht="27.7" customHeight="1" x14ac:dyDescent="0.25">
      <c r="A18" s="18" t="s">
        <v>130</v>
      </c>
      <c r="B18" s="15" t="s">
        <v>3</v>
      </c>
      <c r="C18" s="17" t="s">
        <v>9</v>
      </c>
      <c r="D18" s="17" t="s">
        <v>23</v>
      </c>
      <c r="E18" s="26" t="s">
        <v>229</v>
      </c>
      <c r="F18" s="17" t="s">
        <v>129</v>
      </c>
      <c r="G18" s="5">
        <v>1743.5</v>
      </c>
    </row>
    <row r="19" spans="1:7" ht="45.7" customHeight="1" x14ac:dyDescent="0.25">
      <c r="A19" s="16" t="s">
        <v>142</v>
      </c>
      <c r="B19" s="15" t="s">
        <v>3</v>
      </c>
      <c r="C19" s="14" t="s">
        <v>9</v>
      </c>
      <c r="D19" s="14" t="s">
        <v>1</v>
      </c>
      <c r="E19" s="14"/>
      <c r="F19" s="14"/>
      <c r="G19" s="2">
        <f>G20</f>
        <v>1204.9000000000001</v>
      </c>
    </row>
    <row r="20" spans="1:7" ht="18.7" customHeight="1" x14ac:dyDescent="0.25">
      <c r="A20" s="21" t="s">
        <v>19</v>
      </c>
      <c r="B20" s="92" t="s">
        <v>3</v>
      </c>
      <c r="C20" s="19" t="s">
        <v>9</v>
      </c>
      <c r="D20" s="19" t="s">
        <v>1</v>
      </c>
      <c r="E20" s="20" t="s">
        <v>157</v>
      </c>
      <c r="F20" s="19"/>
      <c r="G20" s="9">
        <f>G21</f>
        <v>1204.9000000000001</v>
      </c>
    </row>
    <row r="21" spans="1:7" ht="27.2" x14ac:dyDescent="0.25">
      <c r="A21" s="22" t="s">
        <v>141</v>
      </c>
      <c r="B21" s="92" t="s">
        <v>3</v>
      </c>
      <c r="C21" s="19" t="s">
        <v>9</v>
      </c>
      <c r="D21" s="19" t="s">
        <v>1</v>
      </c>
      <c r="E21" s="20" t="s">
        <v>228</v>
      </c>
      <c r="F21" s="19"/>
      <c r="G21" s="9">
        <f>G22</f>
        <v>1204.9000000000001</v>
      </c>
    </row>
    <row r="22" spans="1:7" ht="54.35" x14ac:dyDescent="0.25">
      <c r="A22" s="18" t="s">
        <v>74</v>
      </c>
      <c r="B22" s="15" t="s">
        <v>3</v>
      </c>
      <c r="C22" s="17" t="s">
        <v>9</v>
      </c>
      <c r="D22" s="17" t="s">
        <v>1</v>
      </c>
      <c r="E22" s="26" t="s">
        <v>228</v>
      </c>
      <c r="F22" s="17" t="s">
        <v>73</v>
      </c>
      <c r="G22" s="5">
        <f>G23</f>
        <v>1204.9000000000001</v>
      </c>
    </row>
    <row r="23" spans="1:7" ht="27.2" x14ac:dyDescent="0.25">
      <c r="A23" s="18" t="s">
        <v>130</v>
      </c>
      <c r="B23" s="15" t="s">
        <v>3</v>
      </c>
      <c r="C23" s="17" t="s">
        <v>9</v>
      </c>
      <c r="D23" s="17" t="s">
        <v>1</v>
      </c>
      <c r="E23" s="26" t="s">
        <v>228</v>
      </c>
      <c r="F23" s="17" t="s">
        <v>129</v>
      </c>
      <c r="G23" s="5">
        <v>1204.9000000000001</v>
      </c>
    </row>
    <row r="24" spans="1:7" ht="52.3" x14ac:dyDescent="0.25">
      <c r="A24" s="16" t="s">
        <v>140</v>
      </c>
      <c r="B24" s="15" t="s">
        <v>3</v>
      </c>
      <c r="C24" s="14" t="s">
        <v>9</v>
      </c>
      <c r="D24" s="14" t="s">
        <v>46</v>
      </c>
      <c r="E24" s="14"/>
      <c r="F24" s="14"/>
      <c r="G24" s="59">
        <f>G25</f>
        <v>42548.100000000006</v>
      </c>
    </row>
    <row r="25" spans="1:7" x14ac:dyDescent="0.25">
      <c r="A25" s="21" t="s">
        <v>19</v>
      </c>
      <c r="B25" s="92" t="s">
        <v>3</v>
      </c>
      <c r="C25" s="19" t="s">
        <v>9</v>
      </c>
      <c r="D25" s="19" t="s">
        <v>46</v>
      </c>
      <c r="E25" s="20" t="s">
        <v>157</v>
      </c>
      <c r="F25" s="19"/>
      <c r="G25" s="9">
        <f>G26+G29+G34+G39+G44+G49+G56+G61</f>
        <v>42548.100000000006</v>
      </c>
    </row>
    <row r="26" spans="1:7" ht="33.799999999999997" customHeight="1" x14ac:dyDescent="0.25">
      <c r="A26" s="55" t="s">
        <v>133</v>
      </c>
      <c r="B26" s="15" t="s">
        <v>3</v>
      </c>
      <c r="C26" s="17" t="s">
        <v>9</v>
      </c>
      <c r="D26" s="17" t="s">
        <v>46</v>
      </c>
      <c r="E26" s="26" t="s">
        <v>158</v>
      </c>
      <c r="F26" s="17"/>
      <c r="G26" s="5">
        <f>G27</f>
        <v>27669.8</v>
      </c>
    </row>
    <row r="27" spans="1:7" ht="54.35" x14ac:dyDescent="0.25">
      <c r="A27" s="18" t="s">
        <v>74</v>
      </c>
      <c r="B27" s="15" t="s">
        <v>3</v>
      </c>
      <c r="C27" s="17" t="s">
        <v>9</v>
      </c>
      <c r="D27" s="17" t="s">
        <v>46</v>
      </c>
      <c r="E27" s="26" t="s">
        <v>158</v>
      </c>
      <c r="F27" s="17" t="s">
        <v>73</v>
      </c>
      <c r="G27" s="5">
        <f>G28</f>
        <v>27669.8</v>
      </c>
    </row>
    <row r="28" spans="1:7" ht="27.2" x14ac:dyDescent="0.25">
      <c r="A28" s="18" t="s">
        <v>130</v>
      </c>
      <c r="B28" s="15" t="s">
        <v>3</v>
      </c>
      <c r="C28" s="17" t="s">
        <v>9</v>
      </c>
      <c r="D28" s="17" t="s">
        <v>46</v>
      </c>
      <c r="E28" s="26" t="s">
        <v>158</v>
      </c>
      <c r="F28" s="17" t="s">
        <v>129</v>
      </c>
      <c r="G28" s="5">
        <v>27669.8</v>
      </c>
    </row>
    <row r="29" spans="1:7" ht="27.2" x14ac:dyDescent="0.25">
      <c r="A29" s="18" t="s">
        <v>43</v>
      </c>
      <c r="B29" s="15" t="s">
        <v>3</v>
      </c>
      <c r="C29" s="17" t="s">
        <v>9</v>
      </c>
      <c r="D29" s="17" t="s">
        <v>46</v>
      </c>
      <c r="E29" s="26" t="s">
        <v>159</v>
      </c>
      <c r="F29" s="17"/>
      <c r="G29" s="5">
        <f>G30+G32</f>
        <v>7226.0999999999995</v>
      </c>
    </row>
    <row r="30" spans="1:7" ht="27.2" x14ac:dyDescent="0.25">
      <c r="A30" s="18" t="s">
        <v>27</v>
      </c>
      <c r="B30" s="15" t="s">
        <v>3</v>
      </c>
      <c r="C30" s="17" t="s">
        <v>9</v>
      </c>
      <c r="D30" s="17" t="s">
        <v>46</v>
      </c>
      <c r="E30" s="26" t="s">
        <v>159</v>
      </c>
      <c r="F30" s="17" t="s">
        <v>26</v>
      </c>
      <c r="G30" s="42">
        <f>G31</f>
        <v>6854.2</v>
      </c>
    </row>
    <row r="31" spans="1:7" ht="27.2" x14ac:dyDescent="0.25">
      <c r="A31" s="18" t="s">
        <v>25</v>
      </c>
      <c r="B31" s="15" t="s">
        <v>3</v>
      </c>
      <c r="C31" s="17" t="s">
        <v>9</v>
      </c>
      <c r="D31" s="17" t="s">
        <v>46</v>
      </c>
      <c r="E31" s="26" t="s">
        <v>159</v>
      </c>
      <c r="F31" s="17" t="s">
        <v>22</v>
      </c>
      <c r="G31" s="42">
        <v>6854.2</v>
      </c>
    </row>
    <row r="32" spans="1:7" x14ac:dyDescent="0.25">
      <c r="A32" s="18" t="s">
        <v>70</v>
      </c>
      <c r="B32" s="15" t="s">
        <v>3</v>
      </c>
      <c r="C32" s="17" t="s">
        <v>9</v>
      </c>
      <c r="D32" s="17" t="s">
        <v>46</v>
      </c>
      <c r="E32" s="26" t="s">
        <v>159</v>
      </c>
      <c r="F32" s="17" t="s">
        <v>69</v>
      </c>
      <c r="G32" s="5">
        <f>G33</f>
        <v>371.9</v>
      </c>
    </row>
    <row r="33" spans="1:7" x14ac:dyDescent="0.25">
      <c r="A33" s="18" t="s">
        <v>68</v>
      </c>
      <c r="B33" s="15" t="s">
        <v>3</v>
      </c>
      <c r="C33" s="17" t="s">
        <v>9</v>
      </c>
      <c r="D33" s="17" t="s">
        <v>46</v>
      </c>
      <c r="E33" s="26" t="s">
        <v>159</v>
      </c>
      <c r="F33" s="17" t="s">
        <v>67</v>
      </c>
      <c r="G33" s="5">
        <v>371.9</v>
      </c>
    </row>
    <row r="34" spans="1:7" ht="40.75" x14ac:dyDescent="0.25">
      <c r="A34" s="22" t="s">
        <v>60</v>
      </c>
      <c r="B34" s="92" t="s">
        <v>3</v>
      </c>
      <c r="C34" s="19" t="s">
        <v>9</v>
      </c>
      <c r="D34" s="19" t="s">
        <v>46</v>
      </c>
      <c r="E34" s="19" t="s">
        <v>167</v>
      </c>
      <c r="F34" s="19"/>
      <c r="G34" s="9">
        <f>G35+G37</f>
        <v>1474.8999999999999</v>
      </c>
    </row>
    <row r="35" spans="1:7" ht="54.35" x14ac:dyDescent="0.25">
      <c r="A35" s="18" t="s">
        <v>74</v>
      </c>
      <c r="B35" s="15" t="s">
        <v>3</v>
      </c>
      <c r="C35" s="17" t="s">
        <v>9</v>
      </c>
      <c r="D35" s="17" t="s">
        <v>46</v>
      </c>
      <c r="E35" s="17" t="s">
        <v>167</v>
      </c>
      <c r="F35" s="17" t="s">
        <v>73</v>
      </c>
      <c r="G35" s="5">
        <f>G36</f>
        <v>1356.6</v>
      </c>
    </row>
    <row r="36" spans="1:7" ht="27.2" x14ac:dyDescent="0.25">
      <c r="A36" s="18" t="s">
        <v>130</v>
      </c>
      <c r="B36" s="15" t="s">
        <v>3</v>
      </c>
      <c r="C36" s="17" t="s">
        <v>9</v>
      </c>
      <c r="D36" s="17" t="s">
        <v>46</v>
      </c>
      <c r="E36" s="17" t="s">
        <v>167</v>
      </c>
      <c r="F36" s="17" t="s">
        <v>129</v>
      </c>
      <c r="G36" s="5">
        <v>1356.6</v>
      </c>
    </row>
    <row r="37" spans="1:7" ht="27.2" x14ac:dyDescent="0.25">
      <c r="A37" s="18" t="s">
        <v>27</v>
      </c>
      <c r="B37" s="15" t="s">
        <v>3</v>
      </c>
      <c r="C37" s="17" t="s">
        <v>9</v>
      </c>
      <c r="D37" s="17" t="s">
        <v>46</v>
      </c>
      <c r="E37" s="17" t="s">
        <v>167</v>
      </c>
      <c r="F37" s="17" t="s">
        <v>26</v>
      </c>
      <c r="G37" s="5">
        <f>G38</f>
        <v>118.3</v>
      </c>
    </row>
    <row r="38" spans="1:7" ht="27.2" x14ac:dyDescent="0.25">
      <c r="A38" s="18" t="s">
        <v>25</v>
      </c>
      <c r="B38" s="15" t="s">
        <v>3</v>
      </c>
      <c r="C38" s="17" t="s">
        <v>9</v>
      </c>
      <c r="D38" s="17" t="s">
        <v>46</v>
      </c>
      <c r="E38" s="17" t="s">
        <v>167</v>
      </c>
      <c r="F38" s="17" t="s">
        <v>22</v>
      </c>
      <c r="G38" s="5">
        <v>118.3</v>
      </c>
    </row>
    <row r="39" spans="1:7" ht="27.2" x14ac:dyDescent="0.25">
      <c r="A39" s="22" t="s">
        <v>139</v>
      </c>
      <c r="B39" s="92" t="s">
        <v>3</v>
      </c>
      <c r="C39" s="19" t="s">
        <v>9</v>
      </c>
      <c r="D39" s="19" t="s">
        <v>46</v>
      </c>
      <c r="E39" s="19" t="s">
        <v>244</v>
      </c>
      <c r="F39" s="19"/>
      <c r="G39" s="9">
        <f>G40+G42</f>
        <v>1022.9</v>
      </c>
    </row>
    <row r="40" spans="1:7" ht="54.35" x14ac:dyDescent="0.25">
      <c r="A40" s="18" t="s">
        <v>74</v>
      </c>
      <c r="B40" s="15" t="s">
        <v>3</v>
      </c>
      <c r="C40" s="17" t="s">
        <v>9</v>
      </c>
      <c r="D40" s="17" t="s">
        <v>46</v>
      </c>
      <c r="E40" s="17" t="s">
        <v>244</v>
      </c>
      <c r="F40" s="17" t="s">
        <v>73</v>
      </c>
      <c r="G40" s="5">
        <f>G41</f>
        <v>746.5</v>
      </c>
    </row>
    <row r="41" spans="1:7" ht="27.2" x14ac:dyDescent="0.25">
      <c r="A41" s="18" t="s">
        <v>135</v>
      </c>
      <c r="B41" s="15" t="s">
        <v>3</v>
      </c>
      <c r="C41" s="17" t="s">
        <v>9</v>
      </c>
      <c r="D41" s="17" t="s">
        <v>46</v>
      </c>
      <c r="E41" s="17" t="s">
        <v>244</v>
      </c>
      <c r="F41" s="17" t="s">
        <v>129</v>
      </c>
      <c r="G41" s="5">
        <v>746.5</v>
      </c>
    </row>
    <row r="42" spans="1:7" ht="27.2" x14ac:dyDescent="0.25">
      <c r="A42" s="18" t="s">
        <v>27</v>
      </c>
      <c r="B42" s="15" t="s">
        <v>3</v>
      </c>
      <c r="C42" s="17" t="s">
        <v>9</v>
      </c>
      <c r="D42" s="17" t="s">
        <v>46</v>
      </c>
      <c r="E42" s="17" t="s">
        <v>244</v>
      </c>
      <c r="F42" s="17" t="s">
        <v>26</v>
      </c>
      <c r="G42" s="5">
        <f>G43</f>
        <v>276.39999999999998</v>
      </c>
    </row>
    <row r="43" spans="1:7" ht="27.2" x14ac:dyDescent="0.25">
      <c r="A43" s="18" t="s">
        <v>25</v>
      </c>
      <c r="B43" s="15" t="s">
        <v>3</v>
      </c>
      <c r="C43" s="17" t="s">
        <v>9</v>
      </c>
      <c r="D43" s="17" t="s">
        <v>46</v>
      </c>
      <c r="E43" s="17" t="s">
        <v>244</v>
      </c>
      <c r="F43" s="17" t="s">
        <v>22</v>
      </c>
      <c r="G43" s="5">
        <v>276.39999999999998</v>
      </c>
    </row>
    <row r="44" spans="1:7" ht="40.75" x14ac:dyDescent="0.25">
      <c r="A44" s="22" t="s">
        <v>52</v>
      </c>
      <c r="B44" s="92" t="s">
        <v>3</v>
      </c>
      <c r="C44" s="19" t="s">
        <v>9</v>
      </c>
      <c r="D44" s="19" t="s">
        <v>46</v>
      </c>
      <c r="E44" s="19" t="s">
        <v>245</v>
      </c>
      <c r="F44" s="19"/>
      <c r="G44" s="9">
        <f>G45+G47</f>
        <v>4680.3999999999996</v>
      </c>
    </row>
    <row r="45" spans="1:7" ht="54.35" x14ac:dyDescent="0.25">
      <c r="A45" s="18" t="s">
        <v>74</v>
      </c>
      <c r="B45" s="15" t="s">
        <v>3</v>
      </c>
      <c r="C45" s="17" t="s">
        <v>9</v>
      </c>
      <c r="D45" s="17" t="s">
        <v>46</v>
      </c>
      <c r="E45" s="17" t="s">
        <v>245</v>
      </c>
      <c r="F45" s="17" t="s">
        <v>73</v>
      </c>
      <c r="G45" s="5">
        <f>G46</f>
        <v>1508.8</v>
      </c>
    </row>
    <row r="46" spans="1:7" ht="27.2" x14ac:dyDescent="0.25">
      <c r="A46" s="18" t="s">
        <v>130</v>
      </c>
      <c r="B46" s="15" t="s">
        <v>3</v>
      </c>
      <c r="C46" s="17" t="s">
        <v>9</v>
      </c>
      <c r="D46" s="17" t="s">
        <v>46</v>
      </c>
      <c r="E46" s="17" t="s">
        <v>245</v>
      </c>
      <c r="F46" s="17" t="s">
        <v>129</v>
      </c>
      <c r="G46" s="5">
        <v>1508.8</v>
      </c>
    </row>
    <row r="47" spans="1:7" ht="27.2" x14ac:dyDescent="0.25">
      <c r="A47" s="18" t="s">
        <v>27</v>
      </c>
      <c r="B47" s="15" t="s">
        <v>3</v>
      </c>
      <c r="C47" s="17" t="s">
        <v>9</v>
      </c>
      <c r="D47" s="17" t="s">
        <v>46</v>
      </c>
      <c r="E47" s="17" t="s">
        <v>245</v>
      </c>
      <c r="F47" s="17" t="s">
        <v>26</v>
      </c>
      <c r="G47" s="5">
        <f>G48</f>
        <v>3171.6</v>
      </c>
    </row>
    <row r="48" spans="1:7" ht="27.2" x14ac:dyDescent="0.25">
      <c r="A48" s="18" t="s">
        <v>25</v>
      </c>
      <c r="B48" s="15" t="s">
        <v>3</v>
      </c>
      <c r="C48" s="17" t="s">
        <v>9</v>
      </c>
      <c r="D48" s="17" t="s">
        <v>46</v>
      </c>
      <c r="E48" s="17" t="s">
        <v>245</v>
      </c>
      <c r="F48" s="17" t="s">
        <v>22</v>
      </c>
      <c r="G48" s="5">
        <v>3171.6</v>
      </c>
    </row>
    <row r="49" spans="1:7" ht="27.2" x14ac:dyDescent="0.25">
      <c r="A49" s="11" t="s">
        <v>138</v>
      </c>
      <c r="B49" s="90" t="s">
        <v>3</v>
      </c>
      <c r="C49" s="10" t="s">
        <v>9</v>
      </c>
      <c r="D49" s="10" t="s">
        <v>46</v>
      </c>
      <c r="E49" s="10" t="s">
        <v>160</v>
      </c>
      <c r="F49" s="19"/>
      <c r="G49" s="9">
        <f>G50+G52+G54</f>
        <v>5.0999999999999996</v>
      </c>
    </row>
    <row r="50" spans="1:7" ht="54.35" x14ac:dyDescent="0.25">
      <c r="A50" s="18" t="s">
        <v>74</v>
      </c>
      <c r="B50" s="7" t="s">
        <v>3</v>
      </c>
      <c r="C50" s="6" t="s">
        <v>9</v>
      </c>
      <c r="D50" s="6" t="s">
        <v>46</v>
      </c>
      <c r="E50" s="6" t="s">
        <v>160</v>
      </c>
      <c r="F50" s="17" t="s">
        <v>73</v>
      </c>
      <c r="G50" s="5">
        <f>G51</f>
        <v>3.2</v>
      </c>
    </row>
    <row r="51" spans="1:7" ht="27.2" x14ac:dyDescent="0.25">
      <c r="A51" s="18" t="s">
        <v>130</v>
      </c>
      <c r="B51" s="7" t="s">
        <v>3</v>
      </c>
      <c r="C51" s="6" t="s">
        <v>9</v>
      </c>
      <c r="D51" s="6" t="s">
        <v>46</v>
      </c>
      <c r="E51" s="6" t="s">
        <v>160</v>
      </c>
      <c r="F51" s="17" t="s">
        <v>129</v>
      </c>
      <c r="G51" s="5">
        <v>3.2</v>
      </c>
    </row>
    <row r="52" spans="1:7" ht="27.2" x14ac:dyDescent="0.25">
      <c r="A52" s="18" t="s">
        <v>27</v>
      </c>
      <c r="B52" s="7" t="s">
        <v>3</v>
      </c>
      <c r="C52" s="6" t="s">
        <v>9</v>
      </c>
      <c r="D52" s="6" t="s">
        <v>46</v>
      </c>
      <c r="E52" s="6" t="s">
        <v>160</v>
      </c>
      <c r="F52" s="17" t="s">
        <v>26</v>
      </c>
      <c r="G52" s="5">
        <f>G53</f>
        <v>0.4</v>
      </c>
    </row>
    <row r="53" spans="1:7" ht="27.2" x14ac:dyDescent="0.25">
      <c r="A53" s="18" t="s">
        <v>25</v>
      </c>
      <c r="B53" s="7" t="s">
        <v>3</v>
      </c>
      <c r="C53" s="6" t="s">
        <v>9</v>
      </c>
      <c r="D53" s="6" t="s">
        <v>46</v>
      </c>
      <c r="E53" s="6" t="s">
        <v>160</v>
      </c>
      <c r="F53" s="17" t="s">
        <v>22</v>
      </c>
      <c r="G53" s="5">
        <v>0.4</v>
      </c>
    </row>
    <row r="54" spans="1:7" x14ac:dyDescent="0.25">
      <c r="A54" s="18" t="s">
        <v>102</v>
      </c>
      <c r="B54" s="7" t="s">
        <v>3</v>
      </c>
      <c r="C54" s="6" t="s">
        <v>9</v>
      </c>
      <c r="D54" s="6" t="s">
        <v>46</v>
      </c>
      <c r="E54" s="6" t="s">
        <v>160</v>
      </c>
      <c r="F54" s="17" t="s">
        <v>4</v>
      </c>
      <c r="G54" s="5">
        <f>G55</f>
        <v>1.5</v>
      </c>
    </row>
    <row r="55" spans="1:7" x14ac:dyDescent="0.25">
      <c r="A55" s="18" t="s">
        <v>121</v>
      </c>
      <c r="B55" s="7" t="s">
        <v>3</v>
      </c>
      <c r="C55" s="6" t="s">
        <v>9</v>
      </c>
      <c r="D55" s="6" t="s">
        <v>46</v>
      </c>
      <c r="E55" s="6" t="s">
        <v>160</v>
      </c>
      <c r="F55" s="17" t="s">
        <v>120</v>
      </c>
      <c r="G55" s="5">
        <v>1.5</v>
      </c>
    </row>
    <row r="56" spans="1:7" ht="54.35" x14ac:dyDescent="0.25">
      <c r="A56" s="11" t="s">
        <v>137</v>
      </c>
      <c r="B56" s="90" t="s">
        <v>3</v>
      </c>
      <c r="C56" s="10" t="s">
        <v>9</v>
      </c>
      <c r="D56" s="10" t="s">
        <v>46</v>
      </c>
      <c r="E56" s="10" t="s">
        <v>161</v>
      </c>
      <c r="F56" s="10"/>
      <c r="G56" s="9">
        <f>G57+G59</f>
        <v>83.399999999999991</v>
      </c>
    </row>
    <row r="57" spans="1:7" ht="54.35" x14ac:dyDescent="0.25">
      <c r="A57" s="18" t="s">
        <v>74</v>
      </c>
      <c r="B57" s="7" t="s">
        <v>3</v>
      </c>
      <c r="C57" s="6" t="s">
        <v>9</v>
      </c>
      <c r="D57" s="6" t="s">
        <v>46</v>
      </c>
      <c r="E57" s="6" t="s">
        <v>161</v>
      </c>
      <c r="F57" s="17" t="s">
        <v>73</v>
      </c>
      <c r="G57" s="5">
        <f>G58</f>
        <v>75.599999999999994</v>
      </c>
    </row>
    <row r="58" spans="1:7" ht="27.2" x14ac:dyDescent="0.25">
      <c r="A58" s="18" t="s">
        <v>130</v>
      </c>
      <c r="B58" s="7" t="s">
        <v>3</v>
      </c>
      <c r="C58" s="6" t="s">
        <v>9</v>
      </c>
      <c r="D58" s="6" t="s">
        <v>46</v>
      </c>
      <c r="E58" s="6" t="s">
        <v>161</v>
      </c>
      <c r="F58" s="17" t="s">
        <v>129</v>
      </c>
      <c r="G58" s="5">
        <v>75.599999999999994</v>
      </c>
    </row>
    <row r="59" spans="1:7" ht="27.2" x14ac:dyDescent="0.25">
      <c r="A59" s="18" t="s">
        <v>27</v>
      </c>
      <c r="B59" s="7" t="s">
        <v>3</v>
      </c>
      <c r="C59" s="6" t="s">
        <v>9</v>
      </c>
      <c r="D59" s="6" t="s">
        <v>46</v>
      </c>
      <c r="E59" s="6" t="s">
        <v>161</v>
      </c>
      <c r="F59" s="17" t="s">
        <v>26</v>
      </c>
      <c r="G59" s="5">
        <f>G60</f>
        <v>7.8</v>
      </c>
    </row>
    <row r="60" spans="1:7" ht="27.2" x14ac:dyDescent="0.25">
      <c r="A60" s="18" t="s">
        <v>25</v>
      </c>
      <c r="B60" s="7" t="s">
        <v>3</v>
      </c>
      <c r="C60" s="6" t="s">
        <v>9</v>
      </c>
      <c r="D60" s="6" t="s">
        <v>46</v>
      </c>
      <c r="E60" s="6" t="s">
        <v>161</v>
      </c>
      <c r="F60" s="17" t="s">
        <v>22</v>
      </c>
      <c r="G60" s="5">
        <v>7.8</v>
      </c>
    </row>
    <row r="61" spans="1:7" ht="55.55" customHeight="1" x14ac:dyDescent="0.25">
      <c r="A61" s="58" t="s">
        <v>136</v>
      </c>
      <c r="B61" s="90" t="s">
        <v>3</v>
      </c>
      <c r="C61" s="10" t="s">
        <v>9</v>
      </c>
      <c r="D61" s="10" t="s">
        <v>46</v>
      </c>
      <c r="E61" s="10" t="s">
        <v>162</v>
      </c>
      <c r="F61" s="10"/>
      <c r="G61" s="9">
        <f>G64+G62</f>
        <v>385.5</v>
      </c>
    </row>
    <row r="62" spans="1:7" ht="54.35" x14ac:dyDescent="0.25">
      <c r="A62" s="18" t="s">
        <v>74</v>
      </c>
      <c r="B62" s="15" t="s">
        <v>3</v>
      </c>
      <c r="C62" s="17" t="s">
        <v>9</v>
      </c>
      <c r="D62" s="17" t="s">
        <v>46</v>
      </c>
      <c r="E62" s="6" t="s">
        <v>162</v>
      </c>
      <c r="F62" s="17" t="s">
        <v>73</v>
      </c>
      <c r="G62" s="5">
        <f>G63</f>
        <v>374.4</v>
      </c>
    </row>
    <row r="63" spans="1:7" ht="27.2" x14ac:dyDescent="0.25">
      <c r="A63" s="18" t="s">
        <v>135</v>
      </c>
      <c r="B63" s="15" t="s">
        <v>3</v>
      </c>
      <c r="C63" s="17" t="s">
        <v>9</v>
      </c>
      <c r="D63" s="17" t="s">
        <v>46</v>
      </c>
      <c r="E63" s="6" t="s">
        <v>162</v>
      </c>
      <c r="F63" s="17" t="s">
        <v>129</v>
      </c>
      <c r="G63" s="5">
        <v>374.4</v>
      </c>
    </row>
    <row r="64" spans="1:7" ht="30.25" customHeight="1" x14ac:dyDescent="0.25">
      <c r="A64" s="57" t="s">
        <v>27</v>
      </c>
      <c r="B64" s="7" t="s">
        <v>3</v>
      </c>
      <c r="C64" s="6" t="s">
        <v>9</v>
      </c>
      <c r="D64" s="6" t="s">
        <v>46</v>
      </c>
      <c r="E64" s="6" t="s">
        <v>162</v>
      </c>
      <c r="F64" s="56" t="s">
        <v>26</v>
      </c>
      <c r="G64" s="5">
        <f>G65</f>
        <v>11.1</v>
      </c>
    </row>
    <row r="65" spans="1:7" ht="32.299999999999997" customHeight="1" x14ac:dyDescent="0.25">
      <c r="A65" s="57" t="s">
        <v>25</v>
      </c>
      <c r="B65" s="7" t="s">
        <v>3</v>
      </c>
      <c r="C65" s="6" t="s">
        <v>9</v>
      </c>
      <c r="D65" s="6" t="s">
        <v>46</v>
      </c>
      <c r="E65" s="6" t="s">
        <v>162</v>
      </c>
      <c r="F65" s="56" t="s">
        <v>22</v>
      </c>
      <c r="G65" s="5">
        <v>11.1</v>
      </c>
    </row>
    <row r="66" spans="1:7" ht="12.25" customHeight="1" x14ac:dyDescent="0.25">
      <c r="A66" s="73" t="s">
        <v>163</v>
      </c>
      <c r="B66" s="7" t="s">
        <v>3</v>
      </c>
      <c r="C66" s="12" t="s">
        <v>9</v>
      </c>
      <c r="D66" s="12" t="s">
        <v>99</v>
      </c>
      <c r="E66" s="74"/>
      <c r="F66" s="75"/>
      <c r="G66" s="2">
        <f>G67</f>
        <v>307.8</v>
      </c>
    </row>
    <row r="67" spans="1:7" x14ac:dyDescent="0.25">
      <c r="A67" s="21" t="s">
        <v>19</v>
      </c>
      <c r="B67" s="90" t="s">
        <v>3</v>
      </c>
      <c r="C67" s="10" t="s">
        <v>9</v>
      </c>
      <c r="D67" s="10" t="s">
        <v>99</v>
      </c>
      <c r="E67" s="20" t="s">
        <v>157</v>
      </c>
      <c r="F67" s="75"/>
      <c r="G67" s="9">
        <f>G68</f>
        <v>307.8</v>
      </c>
    </row>
    <row r="68" spans="1:7" ht="45.7" customHeight="1" x14ac:dyDescent="0.25">
      <c r="A68" s="58" t="s">
        <v>164</v>
      </c>
      <c r="B68" s="90" t="s">
        <v>3</v>
      </c>
      <c r="C68" s="10" t="s">
        <v>9</v>
      </c>
      <c r="D68" s="10" t="s">
        <v>99</v>
      </c>
      <c r="E68" s="10" t="s">
        <v>165</v>
      </c>
      <c r="F68" s="76"/>
      <c r="G68" s="9">
        <f>G69</f>
        <v>307.8</v>
      </c>
    </row>
    <row r="69" spans="1:7" ht="27.2" x14ac:dyDescent="0.25">
      <c r="A69" s="57" t="s">
        <v>27</v>
      </c>
      <c r="B69" s="7" t="s">
        <v>3</v>
      </c>
      <c r="C69" s="6" t="s">
        <v>9</v>
      </c>
      <c r="D69" s="6" t="s">
        <v>99</v>
      </c>
      <c r="E69" s="6" t="s">
        <v>165</v>
      </c>
      <c r="F69" s="56" t="s">
        <v>26</v>
      </c>
      <c r="G69" s="5">
        <f>G70</f>
        <v>307.8</v>
      </c>
    </row>
    <row r="70" spans="1:7" ht="27.2" x14ac:dyDescent="0.25">
      <c r="A70" s="57" t="s">
        <v>25</v>
      </c>
      <c r="B70" s="7" t="s">
        <v>3</v>
      </c>
      <c r="C70" s="6" t="s">
        <v>9</v>
      </c>
      <c r="D70" s="6" t="s">
        <v>99</v>
      </c>
      <c r="E70" s="6" t="s">
        <v>165</v>
      </c>
      <c r="F70" s="56" t="s">
        <v>22</v>
      </c>
      <c r="G70" s="5">
        <v>307.8</v>
      </c>
    </row>
    <row r="71" spans="1:7" ht="39.4" x14ac:dyDescent="0.25">
      <c r="A71" s="13" t="s">
        <v>134</v>
      </c>
      <c r="B71" s="15" t="s">
        <v>3</v>
      </c>
      <c r="C71" s="14" t="s">
        <v>9</v>
      </c>
      <c r="D71" s="14" t="s">
        <v>41</v>
      </c>
      <c r="E71" s="12"/>
      <c r="F71" s="12"/>
      <c r="G71" s="2">
        <f>G72</f>
        <v>1368.7</v>
      </c>
    </row>
    <row r="72" spans="1:7" x14ac:dyDescent="0.25">
      <c r="A72" s="21" t="s">
        <v>19</v>
      </c>
      <c r="B72" s="92" t="s">
        <v>3</v>
      </c>
      <c r="C72" s="19" t="s">
        <v>9</v>
      </c>
      <c r="D72" s="19" t="s">
        <v>41</v>
      </c>
      <c r="E72" s="20" t="s">
        <v>157</v>
      </c>
      <c r="F72" s="19"/>
      <c r="G72" s="9">
        <f>G73+G76+G79</f>
        <v>1368.7</v>
      </c>
    </row>
    <row r="73" spans="1:7" ht="25.5" customHeight="1" x14ac:dyDescent="0.25">
      <c r="A73" s="55" t="s">
        <v>133</v>
      </c>
      <c r="B73" s="15" t="s">
        <v>3</v>
      </c>
      <c r="C73" s="17" t="s">
        <v>9</v>
      </c>
      <c r="D73" s="17" t="s">
        <v>41</v>
      </c>
      <c r="E73" s="26" t="s">
        <v>158</v>
      </c>
      <c r="F73" s="17"/>
      <c r="G73" s="5">
        <f>G74</f>
        <v>782.1</v>
      </c>
    </row>
    <row r="74" spans="1:7" ht="54.35" x14ac:dyDescent="0.25">
      <c r="A74" s="18" t="s">
        <v>74</v>
      </c>
      <c r="B74" s="15" t="s">
        <v>3</v>
      </c>
      <c r="C74" s="17" t="s">
        <v>9</v>
      </c>
      <c r="D74" s="17" t="s">
        <v>41</v>
      </c>
      <c r="E74" s="26" t="s">
        <v>158</v>
      </c>
      <c r="F74" s="17" t="s">
        <v>73</v>
      </c>
      <c r="G74" s="5">
        <f>G75</f>
        <v>782.1</v>
      </c>
    </row>
    <row r="75" spans="1:7" ht="27.2" x14ac:dyDescent="0.25">
      <c r="A75" s="18" t="s">
        <v>130</v>
      </c>
      <c r="B75" s="15" t="s">
        <v>3</v>
      </c>
      <c r="C75" s="17" t="s">
        <v>9</v>
      </c>
      <c r="D75" s="17" t="s">
        <v>41</v>
      </c>
      <c r="E75" s="26" t="s">
        <v>158</v>
      </c>
      <c r="F75" s="17" t="s">
        <v>129</v>
      </c>
      <c r="G75" s="5">
        <v>782.1</v>
      </c>
    </row>
    <row r="76" spans="1:7" ht="27.2" x14ac:dyDescent="0.25">
      <c r="A76" s="18" t="s">
        <v>43</v>
      </c>
      <c r="B76" s="15" t="s">
        <v>3</v>
      </c>
      <c r="C76" s="17" t="s">
        <v>9</v>
      </c>
      <c r="D76" s="17" t="s">
        <v>41</v>
      </c>
      <c r="E76" s="26" t="s">
        <v>159</v>
      </c>
      <c r="F76" s="17"/>
      <c r="G76" s="5">
        <f>G77</f>
        <v>7.9</v>
      </c>
    </row>
    <row r="77" spans="1:7" ht="27.2" x14ac:dyDescent="0.25">
      <c r="A77" s="18" t="s">
        <v>27</v>
      </c>
      <c r="B77" s="15" t="s">
        <v>3</v>
      </c>
      <c r="C77" s="17" t="s">
        <v>9</v>
      </c>
      <c r="D77" s="17" t="s">
        <v>41</v>
      </c>
      <c r="E77" s="26" t="s">
        <v>159</v>
      </c>
      <c r="F77" s="17" t="s">
        <v>26</v>
      </c>
      <c r="G77" s="5">
        <f>G78</f>
        <v>7.9</v>
      </c>
    </row>
    <row r="78" spans="1:7" ht="27.2" x14ac:dyDescent="0.25">
      <c r="A78" s="18" t="s">
        <v>25</v>
      </c>
      <c r="B78" s="15" t="s">
        <v>3</v>
      </c>
      <c r="C78" s="17" t="s">
        <v>9</v>
      </c>
      <c r="D78" s="17" t="s">
        <v>41</v>
      </c>
      <c r="E78" s="26" t="s">
        <v>159</v>
      </c>
      <c r="F78" s="17" t="s">
        <v>22</v>
      </c>
      <c r="G78" s="5">
        <v>7.9</v>
      </c>
    </row>
    <row r="79" spans="1:7" ht="27.2" x14ac:dyDescent="0.25">
      <c r="A79" s="18" t="s">
        <v>132</v>
      </c>
      <c r="B79" s="15" t="s">
        <v>3</v>
      </c>
      <c r="C79" s="17" t="s">
        <v>9</v>
      </c>
      <c r="D79" s="17" t="s">
        <v>41</v>
      </c>
      <c r="E79" s="26" t="s">
        <v>166</v>
      </c>
      <c r="F79" s="17"/>
      <c r="G79" s="5">
        <f>G80</f>
        <v>578.70000000000005</v>
      </c>
    </row>
    <row r="80" spans="1:7" ht="54.35" x14ac:dyDescent="0.25">
      <c r="A80" s="18" t="s">
        <v>131</v>
      </c>
      <c r="B80" s="15" t="s">
        <v>3</v>
      </c>
      <c r="C80" s="17" t="s">
        <v>9</v>
      </c>
      <c r="D80" s="17" t="s">
        <v>41</v>
      </c>
      <c r="E80" s="26" t="s">
        <v>166</v>
      </c>
      <c r="F80" s="17" t="s">
        <v>73</v>
      </c>
      <c r="G80" s="5">
        <f>G81</f>
        <v>578.70000000000005</v>
      </c>
    </row>
    <row r="81" spans="1:7" ht="27.2" x14ac:dyDescent="0.25">
      <c r="A81" s="18" t="s">
        <v>130</v>
      </c>
      <c r="B81" s="15" t="s">
        <v>3</v>
      </c>
      <c r="C81" s="17" t="s">
        <v>9</v>
      </c>
      <c r="D81" s="17" t="s">
        <v>41</v>
      </c>
      <c r="E81" s="26" t="s">
        <v>166</v>
      </c>
      <c r="F81" s="17" t="s">
        <v>129</v>
      </c>
      <c r="G81" s="5">
        <v>578.70000000000005</v>
      </c>
    </row>
    <row r="82" spans="1:7" x14ac:dyDescent="0.25">
      <c r="A82" s="16" t="s">
        <v>128</v>
      </c>
      <c r="B82" s="15" t="s">
        <v>3</v>
      </c>
      <c r="C82" s="14" t="s">
        <v>9</v>
      </c>
      <c r="D82" s="14" t="s">
        <v>33</v>
      </c>
      <c r="E82" s="14"/>
      <c r="F82" s="14"/>
      <c r="G82" s="2">
        <f>G83</f>
        <v>0</v>
      </c>
    </row>
    <row r="83" spans="1:7" ht="18.7" customHeight="1" x14ac:dyDescent="0.25">
      <c r="A83" s="21" t="s">
        <v>19</v>
      </c>
      <c r="B83" s="92" t="s">
        <v>3</v>
      </c>
      <c r="C83" s="19" t="s">
        <v>9</v>
      </c>
      <c r="D83" s="19" t="s">
        <v>33</v>
      </c>
      <c r="E83" s="20" t="s">
        <v>157</v>
      </c>
      <c r="F83" s="19"/>
      <c r="G83" s="9">
        <f>G84</f>
        <v>0</v>
      </c>
    </row>
    <row r="84" spans="1:7" x14ac:dyDescent="0.25">
      <c r="A84" s="27" t="s">
        <v>127</v>
      </c>
      <c r="B84" s="54" t="s">
        <v>3</v>
      </c>
      <c r="C84" s="23" t="s">
        <v>9</v>
      </c>
      <c r="D84" s="23" t="s">
        <v>33</v>
      </c>
      <c r="E84" s="23" t="s">
        <v>168</v>
      </c>
      <c r="F84" s="23"/>
      <c r="G84" s="5">
        <f>G85</f>
        <v>0</v>
      </c>
    </row>
    <row r="85" spans="1:7" ht="16.5" customHeight="1" x14ac:dyDescent="0.25">
      <c r="A85" s="27" t="s">
        <v>70</v>
      </c>
      <c r="B85" s="54" t="s">
        <v>3</v>
      </c>
      <c r="C85" s="23" t="s">
        <v>9</v>
      </c>
      <c r="D85" s="23" t="s">
        <v>33</v>
      </c>
      <c r="E85" s="23" t="s">
        <v>168</v>
      </c>
      <c r="F85" s="23" t="s">
        <v>69</v>
      </c>
      <c r="G85" s="5">
        <f>G86</f>
        <v>0</v>
      </c>
    </row>
    <row r="86" spans="1:7" ht="15.8" customHeight="1" x14ac:dyDescent="0.25">
      <c r="A86" s="32" t="s">
        <v>126</v>
      </c>
      <c r="B86" s="54" t="s">
        <v>3</v>
      </c>
      <c r="C86" s="23" t="s">
        <v>9</v>
      </c>
      <c r="D86" s="23" t="s">
        <v>33</v>
      </c>
      <c r="E86" s="23" t="s">
        <v>168</v>
      </c>
      <c r="F86" s="23" t="s">
        <v>125</v>
      </c>
      <c r="G86" s="5">
        <v>0</v>
      </c>
    </row>
    <row r="87" spans="1:7" ht="15.8" customHeight="1" x14ac:dyDescent="0.25">
      <c r="A87" s="32" t="s">
        <v>314</v>
      </c>
      <c r="B87" s="15" t="s">
        <v>3</v>
      </c>
      <c r="C87" s="14" t="s">
        <v>9</v>
      </c>
      <c r="D87" s="14" t="s">
        <v>15</v>
      </c>
      <c r="E87" s="23"/>
      <c r="F87" s="23"/>
      <c r="G87" s="2">
        <f>G88</f>
        <v>527.5</v>
      </c>
    </row>
    <row r="88" spans="1:7" ht="25.5" customHeight="1" x14ac:dyDescent="0.25">
      <c r="A88" s="43" t="s">
        <v>313</v>
      </c>
      <c r="B88" s="20" t="s">
        <v>3</v>
      </c>
      <c r="C88" s="19" t="s">
        <v>9</v>
      </c>
      <c r="D88" s="19" t="s">
        <v>15</v>
      </c>
      <c r="E88" s="24" t="s">
        <v>312</v>
      </c>
      <c r="F88" s="24"/>
      <c r="G88" s="9">
        <f>G89+G94</f>
        <v>527.5</v>
      </c>
    </row>
    <row r="89" spans="1:7" ht="64.55" customHeight="1" x14ac:dyDescent="0.25">
      <c r="A89" s="43" t="s">
        <v>311</v>
      </c>
      <c r="B89" s="20" t="s">
        <v>3</v>
      </c>
      <c r="C89" s="19" t="s">
        <v>9</v>
      </c>
      <c r="D89" s="19" t="s">
        <v>15</v>
      </c>
      <c r="E89" s="24" t="s">
        <v>309</v>
      </c>
      <c r="F89" s="24"/>
      <c r="G89" s="9">
        <f>G90+G92</f>
        <v>27.5</v>
      </c>
    </row>
    <row r="90" spans="1:7" ht="27" customHeight="1" x14ac:dyDescent="0.25">
      <c r="A90" s="18" t="s">
        <v>27</v>
      </c>
      <c r="B90" s="26" t="s">
        <v>3</v>
      </c>
      <c r="C90" s="17" t="s">
        <v>9</v>
      </c>
      <c r="D90" s="17" t="s">
        <v>15</v>
      </c>
      <c r="E90" s="23" t="s">
        <v>309</v>
      </c>
      <c r="F90" s="23" t="s">
        <v>26</v>
      </c>
      <c r="G90" s="5">
        <f>G91</f>
        <v>2.5</v>
      </c>
    </row>
    <row r="91" spans="1:7" ht="30.25" customHeight="1" x14ac:dyDescent="0.25">
      <c r="A91" s="18" t="s">
        <v>25</v>
      </c>
      <c r="B91" s="26" t="s">
        <v>3</v>
      </c>
      <c r="C91" s="17" t="s">
        <v>9</v>
      </c>
      <c r="D91" s="17" t="s">
        <v>15</v>
      </c>
      <c r="E91" s="23" t="s">
        <v>309</v>
      </c>
      <c r="F91" s="23" t="s">
        <v>22</v>
      </c>
      <c r="G91" s="5">
        <v>2.5</v>
      </c>
    </row>
    <row r="92" spans="1:7" ht="30.25" customHeight="1" x14ac:dyDescent="0.25">
      <c r="A92" s="25" t="s">
        <v>36</v>
      </c>
      <c r="B92" s="26" t="s">
        <v>3</v>
      </c>
      <c r="C92" s="17" t="s">
        <v>9</v>
      </c>
      <c r="D92" s="17" t="s">
        <v>15</v>
      </c>
      <c r="E92" s="23" t="s">
        <v>309</v>
      </c>
      <c r="F92" s="23" t="s">
        <v>35</v>
      </c>
      <c r="G92" s="5">
        <f>G93</f>
        <v>25</v>
      </c>
    </row>
    <row r="93" spans="1:7" ht="30.25" customHeight="1" x14ac:dyDescent="0.25">
      <c r="A93" s="18" t="s">
        <v>626</v>
      </c>
      <c r="B93" s="26" t="s">
        <v>3</v>
      </c>
      <c r="C93" s="17" t="s">
        <v>9</v>
      </c>
      <c r="D93" s="17" t="s">
        <v>15</v>
      </c>
      <c r="E93" s="23" t="s">
        <v>309</v>
      </c>
      <c r="F93" s="23" t="s">
        <v>627</v>
      </c>
      <c r="G93" s="5">
        <v>25</v>
      </c>
    </row>
    <row r="94" spans="1:7" ht="81" customHeight="1" x14ac:dyDescent="0.25">
      <c r="A94" s="265" t="s">
        <v>310</v>
      </c>
      <c r="B94" s="20" t="s">
        <v>3</v>
      </c>
      <c r="C94" s="19" t="s">
        <v>9</v>
      </c>
      <c r="D94" s="19" t="s">
        <v>15</v>
      </c>
      <c r="E94" s="24" t="s">
        <v>340</v>
      </c>
      <c r="F94" s="24"/>
      <c r="G94" s="9">
        <f>G95</f>
        <v>500</v>
      </c>
    </row>
    <row r="95" spans="1:7" ht="24.8" customHeight="1" x14ac:dyDescent="0.25">
      <c r="A95" s="25" t="s">
        <v>36</v>
      </c>
      <c r="B95" s="26" t="s">
        <v>3</v>
      </c>
      <c r="C95" s="17" t="s">
        <v>9</v>
      </c>
      <c r="D95" s="17" t="s">
        <v>15</v>
      </c>
      <c r="E95" s="23" t="s">
        <v>340</v>
      </c>
      <c r="F95" s="23" t="s">
        <v>35</v>
      </c>
      <c r="G95" s="5">
        <f>G96</f>
        <v>500</v>
      </c>
    </row>
    <row r="96" spans="1:7" ht="29.25" customHeight="1" x14ac:dyDescent="0.25">
      <c r="A96" s="18" t="s">
        <v>626</v>
      </c>
      <c r="B96" s="26" t="s">
        <v>3</v>
      </c>
      <c r="C96" s="17" t="s">
        <v>9</v>
      </c>
      <c r="D96" s="17" t="s">
        <v>15</v>
      </c>
      <c r="E96" s="23" t="s">
        <v>340</v>
      </c>
      <c r="F96" s="23" t="s">
        <v>627</v>
      </c>
      <c r="G96" s="5">
        <v>500</v>
      </c>
    </row>
    <row r="97" spans="1:7" x14ac:dyDescent="0.25">
      <c r="A97" s="53" t="s">
        <v>124</v>
      </c>
      <c r="B97" s="52" t="s">
        <v>3</v>
      </c>
      <c r="C97" s="51" t="s">
        <v>23</v>
      </c>
      <c r="D97" s="51"/>
      <c r="E97" s="51"/>
      <c r="F97" s="51"/>
      <c r="G97" s="2">
        <f>G98</f>
        <v>1908</v>
      </c>
    </row>
    <row r="98" spans="1:7" x14ac:dyDescent="0.25">
      <c r="A98" s="13" t="s">
        <v>123</v>
      </c>
      <c r="B98" s="7" t="s">
        <v>3</v>
      </c>
      <c r="C98" s="12" t="s">
        <v>23</v>
      </c>
      <c r="D98" s="12" t="s">
        <v>1</v>
      </c>
      <c r="E98" s="12"/>
      <c r="F98" s="12"/>
      <c r="G98" s="2">
        <f>G99</f>
        <v>1908</v>
      </c>
    </row>
    <row r="99" spans="1:7" x14ac:dyDescent="0.25">
      <c r="A99" s="21" t="s">
        <v>19</v>
      </c>
      <c r="B99" s="92" t="s">
        <v>3</v>
      </c>
      <c r="C99" s="19" t="s">
        <v>23</v>
      </c>
      <c r="D99" s="19" t="s">
        <v>1</v>
      </c>
      <c r="E99" s="20" t="s">
        <v>157</v>
      </c>
      <c r="F99" s="12"/>
      <c r="G99" s="9">
        <f>G100</f>
        <v>1908</v>
      </c>
    </row>
    <row r="100" spans="1:7" ht="27.2" x14ac:dyDescent="0.25">
      <c r="A100" s="50" t="s">
        <v>122</v>
      </c>
      <c r="B100" s="7" t="s">
        <v>3</v>
      </c>
      <c r="C100" s="6" t="s">
        <v>23</v>
      </c>
      <c r="D100" s="6" t="s">
        <v>1</v>
      </c>
      <c r="E100" s="6" t="s">
        <v>169</v>
      </c>
      <c r="F100" s="6" t="s">
        <v>113</v>
      </c>
      <c r="G100" s="5">
        <f>G101</f>
        <v>1908</v>
      </c>
    </row>
    <row r="101" spans="1:7" x14ac:dyDescent="0.25">
      <c r="A101" s="50" t="s">
        <v>102</v>
      </c>
      <c r="B101" s="7" t="s">
        <v>3</v>
      </c>
      <c r="C101" s="6" t="s">
        <v>23</v>
      </c>
      <c r="D101" s="6" t="s">
        <v>1</v>
      </c>
      <c r="E101" s="6" t="s">
        <v>169</v>
      </c>
      <c r="F101" s="6" t="s">
        <v>4</v>
      </c>
      <c r="G101" s="5">
        <f>G102</f>
        <v>1908</v>
      </c>
    </row>
    <row r="102" spans="1:7" x14ac:dyDescent="0.25">
      <c r="A102" s="30" t="s">
        <v>121</v>
      </c>
      <c r="B102" s="7" t="s">
        <v>3</v>
      </c>
      <c r="C102" s="6" t="s">
        <v>23</v>
      </c>
      <c r="D102" s="6" t="s">
        <v>1</v>
      </c>
      <c r="E102" s="6" t="s">
        <v>169</v>
      </c>
      <c r="F102" s="6" t="s">
        <v>120</v>
      </c>
      <c r="G102" s="5">
        <v>1908</v>
      </c>
    </row>
    <row r="103" spans="1:7" ht="26.5" x14ac:dyDescent="0.25">
      <c r="A103" s="49" t="s">
        <v>119</v>
      </c>
      <c r="B103" s="41" t="s">
        <v>3</v>
      </c>
      <c r="C103" s="44" t="s">
        <v>1</v>
      </c>
      <c r="D103" s="44"/>
      <c r="E103" s="44"/>
      <c r="F103" s="44"/>
      <c r="G103" s="2">
        <f>G104+G122</f>
        <v>8668.9000000000015</v>
      </c>
    </row>
    <row r="104" spans="1:7" ht="39.4" x14ac:dyDescent="0.25">
      <c r="A104" s="49" t="s">
        <v>118</v>
      </c>
      <c r="B104" s="41" t="s">
        <v>3</v>
      </c>
      <c r="C104" s="44" t="s">
        <v>1</v>
      </c>
      <c r="D104" s="44" t="s">
        <v>80</v>
      </c>
      <c r="E104" s="44"/>
      <c r="F104" s="44"/>
      <c r="G104" s="2">
        <f>G105+G118</f>
        <v>8544.7000000000007</v>
      </c>
    </row>
    <row r="105" spans="1:7" ht="27.2" x14ac:dyDescent="0.25">
      <c r="A105" s="33" t="s">
        <v>117</v>
      </c>
      <c r="B105" s="91" t="s">
        <v>3</v>
      </c>
      <c r="C105" s="48" t="s">
        <v>1</v>
      </c>
      <c r="D105" s="48" t="s">
        <v>80</v>
      </c>
      <c r="E105" s="48" t="s">
        <v>170</v>
      </c>
      <c r="F105" s="48"/>
      <c r="G105" s="9">
        <f>G106+G109+G112+G115</f>
        <v>8344.7000000000007</v>
      </c>
    </row>
    <row r="106" spans="1:7" ht="27.2" x14ac:dyDescent="0.25">
      <c r="A106" s="25" t="s">
        <v>171</v>
      </c>
      <c r="B106" s="41" t="s">
        <v>3</v>
      </c>
      <c r="C106" s="46" t="s">
        <v>1</v>
      </c>
      <c r="D106" s="46" t="s">
        <v>80</v>
      </c>
      <c r="E106" s="46" t="s">
        <v>172</v>
      </c>
      <c r="F106" s="46"/>
      <c r="G106" s="5">
        <f>G107</f>
        <v>1546.1</v>
      </c>
    </row>
    <row r="107" spans="1:7" ht="27.2" x14ac:dyDescent="0.25">
      <c r="A107" s="25" t="s">
        <v>36</v>
      </c>
      <c r="B107" s="41" t="s">
        <v>3</v>
      </c>
      <c r="C107" s="46" t="s">
        <v>1</v>
      </c>
      <c r="D107" s="46" t="s">
        <v>80</v>
      </c>
      <c r="E107" s="46" t="s">
        <v>172</v>
      </c>
      <c r="F107" s="46">
        <v>600</v>
      </c>
      <c r="G107" s="5">
        <f>G108</f>
        <v>1546.1</v>
      </c>
    </row>
    <row r="108" spans="1:7" x14ac:dyDescent="0.25">
      <c r="A108" s="30" t="s">
        <v>59</v>
      </c>
      <c r="B108" s="41" t="s">
        <v>3</v>
      </c>
      <c r="C108" s="46" t="s">
        <v>1</v>
      </c>
      <c r="D108" s="46" t="s">
        <v>80</v>
      </c>
      <c r="E108" s="46" t="s">
        <v>172</v>
      </c>
      <c r="F108" s="46">
        <v>610</v>
      </c>
      <c r="G108" s="5">
        <v>1546.1</v>
      </c>
    </row>
    <row r="109" spans="1:7" ht="27.2" x14ac:dyDescent="0.25">
      <c r="A109" s="33" t="s">
        <v>329</v>
      </c>
      <c r="B109" s="41" t="s">
        <v>3</v>
      </c>
      <c r="C109" s="48" t="s">
        <v>1</v>
      </c>
      <c r="D109" s="48" t="s">
        <v>80</v>
      </c>
      <c r="E109" s="48" t="s">
        <v>330</v>
      </c>
      <c r="F109" s="48"/>
      <c r="G109" s="5">
        <f>G110</f>
        <v>6588</v>
      </c>
    </row>
    <row r="110" spans="1:7" ht="27.2" x14ac:dyDescent="0.25">
      <c r="A110" s="25" t="s">
        <v>36</v>
      </c>
      <c r="B110" s="41" t="s">
        <v>3</v>
      </c>
      <c r="C110" s="46" t="s">
        <v>1</v>
      </c>
      <c r="D110" s="46" t="s">
        <v>80</v>
      </c>
      <c r="E110" s="46" t="s">
        <v>330</v>
      </c>
      <c r="F110" s="46">
        <v>600</v>
      </c>
      <c r="G110" s="5">
        <f>G111</f>
        <v>6588</v>
      </c>
    </row>
    <row r="111" spans="1:7" ht="15.65" customHeight="1" x14ac:dyDescent="0.25">
      <c r="A111" s="30" t="s">
        <v>59</v>
      </c>
      <c r="B111" s="41" t="s">
        <v>3</v>
      </c>
      <c r="C111" s="46" t="s">
        <v>1</v>
      </c>
      <c r="D111" s="46" t="s">
        <v>80</v>
      </c>
      <c r="E111" s="46" t="s">
        <v>330</v>
      </c>
      <c r="F111" s="46">
        <v>610</v>
      </c>
      <c r="G111" s="5">
        <v>6588</v>
      </c>
    </row>
    <row r="112" spans="1:7" ht="54.35" x14ac:dyDescent="0.25">
      <c r="A112" s="39" t="s">
        <v>173</v>
      </c>
      <c r="B112" s="91" t="s">
        <v>3</v>
      </c>
      <c r="C112" s="48" t="s">
        <v>1</v>
      </c>
      <c r="D112" s="48" t="s">
        <v>80</v>
      </c>
      <c r="E112" s="48" t="s">
        <v>174</v>
      </c>
      <c r="F112" s="48"/>
      <c r="G112" s="9">
        <f>G113</f>
        <v>200</v>
      </c>
    </row>
    <row r="113" spans="1:7" ht="27.2" x14ac:dyDescent="0.25">
      <c r="A113" s="18" t="s">
        <v>27</v>
      </c>
      <c r="B113" s="41" t="s">
        <v>3</v>
      </c>
      <c r="C113" s="46" t="s">
        <v>1</v>
      </c>
      <c r="D113" s="46" t="s">
        <v>80</v>
      </c>
      <c r="E113" s="46" t="s">
        <v>174</v>
      </c>
      <c r="F113" s="46">
        <v>200</v>
      </c>
      <c r="G113" s="5">
        <f>G114</f>
        <v>200</v>
      </c>
    </row>
    <row r="114" spans="1:7" ht="27.2" x14ac:dyDescent="0.25">
      <c r="A114" s="18" t="s">
        <v>25</v>
      </c>
      <c r="B114" s="41" t="s">
        <v>3</v>
      </c>
      <c r="C114" s="46" t="s">
        <v>1</v>
      </c>
      <c r="D114" s="46" t="s">
        <v>80</v>
      </c>
      <c r="E114" s="46" t="s">
        <v>174</v>
      </c>
      <c r="F114" s="46">
        <v>240</v>
      </c>
      <c r="G114" s="5">
        <v>200</v>
      </c>
    </row>
    <row r="115" spans="1:7" ht="40.75" x14ac:dyDescent="0.25">
      <c r="A115" s="22" t="s">
        <v>175</v>
      </c>
      <c r="B115" s="91" t="s">
        <v>3</v>
      </c>
      <c r="C115" s="48" t="s">
        <v>1</v>
      </c>
      <c r="D115" s="48" t="s">
        <v>80</v>
      </c>
      <c r="E115" s="48" t="s">
        <v>176</v>
      </c>
      <c r="F115" s="48"/>
      <c r="G115" s="9">
        <f>G116</f>
        <v>10.6</v>
      </c>
    </row>
    <row r="116" spans="1:7" ht="27.2" x14ac:dyDescent="0.25">
      <c r="A116" s="18" t="s">
        <v>27</v>
      </c>
      <c r="B116" s="41" t="s">
        <v>3</v>
      </c>
      <c r="C116" s="46" t="s">
        <v>1</v>
      </c>
      <c r="D116" s="46" t="s">
        <v>80</v>
      </c>
      <c r="E116" s="46" t="s">
        <v>176</v>
      </c>
      <c r="F116" s="46">
        <v>200</v>
      </c>
      <c r="G116" s="5">
        <f>G117</f>
        <v>10.6</v>
      </c>
    </row>
    <row r="117" spans="1:7" ht="27.2" x14ac:dyDescent="0.25">
      <c r="A117" s="18" t="s">
        <v>25</v>
      </c>
      <c r="B117" s="41" t="s">
        <v>3</v>
      </c>
      <c r="C117" s="46" t="s">
        <v>1</v>
      </c>
      <c r="D117" s="46" t="s">
        <v>80</v>
      </c>
      <c r="E117" s="46" t="s">
        <v>176</v>
      </c>
      <c r="F117" s="46">
        <v>240</v>
      </c>
      <c r="G117" s="5">
        <v>10.6</v>
      </c>
    </row>
    <row r="118" spans="1:7" x14ac:dyDescent="0.25">
      <c r="A118" s="238" t="s">
        <v>19</v>
      </c>
      <c r="B118" s="63">
        <v>203</v>
      </c>
      <c r="C118" s="48" t="s">
        <v>1</v>
      </c>
      <c r="D118" s="48" t="s">
        <v>80</v>
      </c>
      <c r="E118" s="239" t="s">
        <v>157</v>
      </c>
      <c r="F118" s="46"/>
      <c r="G118" s="9">
        <f>G119</f>
        <v>200</v>
      </c>
    </row>
    <row r="119" spans="1:7" x14ac:dyDescent="0.25">
      <c r="A119" s="240" t="s">
        <v>127</v>
      </c>
      <c r="B119" s="63">
        <v>203</v>
      </c>
      <c r="C119" s="46" t="s">
        <v>1</v>
      </c>
      <c r="D119" s="46" t="s">
        <v>80</v>
      </c>
      <c r="E119" s="87" t="s">
        <v>168</v>
      </c>
      <c r="F119" s="46"/>
      <c r="G119" s="5">
        <f>G120</f>
        <v>200</v>
      </c>
    </row>
    <row r="120" spans="1:7" x14ac:dyDescent="0.25">
      <c r="A120" s="57" t="s">
        <v>102</v>
      </c>
      <c r="B120" s="63">
        <v>203</v>
      </c>
      <c r="C120" s="46" t="s">
        <v>1</v>
      </c>
      <c r="D120" s="46" t="s">
        <v>80</v>
      </c>
      <c r="E120" s="87" t="s">
        <v>168</v>
      </c>
      <c r="F120" s="56" t="s">
        <v>4</v>
      </c>
      <c r="G120" s="5">
        <f>G121</f>
        <v>200</v>
      </c>
    </row>
    <row r="121" spans="1:7" x14ac:dyDescent="0.25">
      <c r="A121" s="57" t="s">
        <v>610</v>
      </c>
      <c r="B121" s="63">
        <v>203</v>
      </c>
      <c r="C121" s="46" t="s">
        <v>1</v>
      </c>
      <c r="D121" s="46" t="s">
        <v>80</v>
      </c>
      <c r="E121" s="87" t="s">
        <v>168</v>
      </c>
      <c r="F121" s="56" t="s">
        <v>239</v>
      </c>
      <c r="G121" s="5">
        <v>200</v>
      </c>
    </row>
    <row r="122" spans="1:7" x14ac:dyDescent="0.25">
      <c r="A122" s="57" t="s">
        <v>611</v>
      </c>
      <c r="B122" s="63">
        <v>203</v>
      </c>
      <c r="C122" s="44" t="s">
        <v>1</v>
      </c>
      <c r="D122" s="44">
        <v>10</v>
      </c>
      <c r="E122" s="87"/>
      <c r="F122" s="56"/>
      <c r="G122" s="2">
        <f>G123</f>
        <v>124.2</v>
      </c>
    </row>
    <row r="123" spans="1:7" ht="27.2" x14ac:dyDescent="0.25">
      <c r="A123" s="33" t="s">
        <v>117</v>
      </c>
      <c r="B123" s="91" t="s">
        <v>3</v>
      </c>
      <c r="C123" s="48" t="s">
        <v>1</v>
      </c>
      <c r="D123" s="48">
        <v>10</v>
      </c>
      <c r="E123" s="48" t="s">
        <v>170</v>
      </c>
      <c r="F123" s="56"/>
      <c r="G123" s="2">
        <f>G124+G127</f>
        <v>124.2</v>
      </c>
    </row>
    <row r="124" spans="1:7" ht="122.3" x14ac:dyDescent="0.25">
      <c r="A124" s="212" t="s">
        <v>614</v>
      </c>
      <c r="B124" s="41" t="s">
        <v>3</v>
      </c>
      <c r="C124" s="48" t="s">
        <v>1</v>
      </c>
      <c r="D124" s="48">
        <v>10</v>
      </c>
      <c r="E124" s="48" t="s">
        <v>612</v>
      </c>
      <c r="F124" s="46"/>
      <c r="G124" s="5">
        <f>G125</f>
        <v>99.2</v>
      </c>
    </row>
    <row r="125" spans="1:7" ht="27.2" x14ac:dyDescent="0.25">
      <c r="A125" s="18" t="s">
        <v>27</v>
      </c>
      <c r="B125" s="41" t="s">
        <v>3</v>
      </c>
      <c r="C125" s="46" t="s">
        <v>1</v>
      </c>
      <c r="D125" s="46">
        <v>10</v>
      </c>
      <c r="E125" s="46" t="s">
        <v>612</v>
      </c>
      <c r="F125" s="46">
        <v>200</v>
      </c>
      <c r="G125" s="5">
        <f>G126</f>
        <v>99.2</v>
      </c>
    </row>
    <row r="126" spans="1:7" ht="30.6" customHeight="1" x14ac:dyDescent="0.25">
      <c r="A126" s="18" t="s">
        <v>25</v>
      </c>
      <c r="B126" s="91" t="s">
        <v>3</v>
      </c>
      <c r="C126" s="46" t="s">
        <v>1</v>
      </c>
      <c r="D126" s="46">
        <v>10</v>
      </c>
      <c r="E126" s="46" t="s">
        <v>612</v>
      </c>
      <c r="F126" s="46">
        <v>240</v>
      </c>
      <c r="G126" s="5">
        <v>99.2</v>
      </c>
    </row>
    <row r="127" spans="1:7" ht="120.9" customHeight="1" x14ac:dyDescent="0.25">
      <c r="A127" s="212" t="s">
        <v>575</v>
      </c>
      <c r="B127" s="41" t="s">
        <v>3</v>
      </c>
      <c r="C127" s="48" t="s">
        <v>1</v>
      </c>
      <c r="D127" s="48">
        <v>10</v>
      </c>
      <c r="E127" s="48" t="s">
        <v>613</v>
      </c>
      <c r="F127" s="48"/>
      <c r="G127" s="9">
        <f>G128</f>
        <v>25</v>
      </c>
    </row>
    <row r="128" spans="1:7" ht="27.2" x14ac:dyDescent="0.25">
      <c r="A128" s="18" t="s">
        <v>27</v>
      </c>
      <c r="B128" s="41" t="s">
        <v>3</v>
      </c>
      <c r="C128" s="46" t="s">
        <v>1</v>
      </c>
      <c r="D128" s="46">
        <v>10</v>
      </c>
      <c r="E128" s="46" t="s">
        <v>613</v>
      </c>
      <c r="F128" s="46">
        <v>200</v>
      </c>
      <c r="G128" s="5">
        <f>G129</f>
        <v>25</v>
      </c>
    </row>
    <row r="129" spans="1:7" ht="26" customHeight="1" x14ac:dyDescent="0.25">
      <c r="A129" s="18" t="s">
        <v>25</v>
      </c>
      <c r="B129" s="15" t="s">
        <v>3</v>
      </c>
      <c r="C129" s="46" t="s">
        <v>1</v>
      </c>
      <c r="D129" s="46">
        <v>10</v>
      </c>
      <c r="E129" s="46" t="s">
        <v>613</v>
      </c>
      <c r="F129" s="46">
        <v>240</v>
      </c>
      <c r="G129" s="5">
        <v>25</v>
      </c>
    </row>
    <row r="130" spans="1:7" ht="18" customHeight="1" x14ac:dyDescent="0.25">
      <c r="A130" s="16" t="s">
        <v>116</v>
      </c>
      <c r="B130" s="63">
        <v>203</v>
      </c>
      <c r="C130" s="14" t="s">
        <v>46</v>
      </c>
      <c r="D130" s="14"/>
      <c r="E130" s="14"/>
      <c r="F130" s="14"/>
      <c r="G130" s="2">
        <f>G159+G139+G144+G131</f>
        <v>67511.900000000009</v>
      </c>
    </row>
    <row r="131" spans="1:7" ht="15.65" customHeight="1" x14ac:dyDescent="0.25">
      <c r="A131" s="73" t="s">
        <v>246</v>
      </c>
      <c r="B131" s="63">
        <v>203</v>
      </c>
      <c r="C131" s="75" t="s">
        <v>46</v>
      </c>
      <c r="D131" s="75" t="s">
        <v>99</v>
      </c>
      <c r="E131" s="75"/>
      <c r="F131" s="75"/>
      <c r="G131" s="2">
        <f>G132+G135</f>
        <v>718.6</v>
      </c>
    </row>
    <row r="132" spans="1:7" ht="42.8" customHeight="1" x14ac:dyDescent="0.25">
      <c r="A132" s="58" t="s">
        <v>247</v>
      </c>
      <c r="B132" s="63">
        <v>203</v>
      </c>
      <c r="C132" s="76" t="s">
        <v>46</v>
      </c>
      <c r="D132" s="76" t="s">
        <v>99</v>
      </c>
      <c r="E132" s="76" t="s">
        <v>248</v>
      </c>
      <c r="F132" s="76"/>
      <c r="G132" s="9">
        <f>G133</f>
        <v>270</v>
      </c>
    </row>
    <row r="133" spans="1:7" ht="27.2" x14ac:dyDescent="0.25">
      <c r="A133" s="57" t="s">
        <v>27</v>
      </c>
      <c r="B133" s="63">
        <v>203</v>
      </c>
      <c r="C133" s="56" t="s">
        <v>46</v>
      </c>
      <c r="D133" s="56" t="s">
        <v>99</v>
      </c>
      <c r="E133" s="56" t="s">
        <v>248</v>
      </c>
      <c r="F133" s="56" t="s">
        <v>26</v>
      </c>
      <c r="G133" s="5">
        <f>G134</f>
        <v>270</v>
      </c>
    </row>
    <row r="134" spans="1:7" ht="26" customHeight="1" x14ac:dyDescent="0.25">
      <c r="A134" s="57" t="s">
        <v>25</v>
      </c>
      <c r="B134" s="107">
        <v>203</v>
      </c>
      <c r="C134" s="56" t="s">
        <v>46</v>
      </c>
      <c r="D134" s="56" t="s">
        <v>99</v>
      </c>
      <c r="E134" s="56" t="s">
        <v>248</v>
      </c>
      <c r="F134" s="56" t="s">
        <v>22</v>
      </c>
      <c r="G134" s="5">
        <v>270</v>
      </c>
    </row>
    <row r="135" spans="1:7" ht="17.7" customHeight="1" x14ac:dyDescent="0.25">
      <c r="A135" s="21" t="s">
        <v>19</v>
      </c>
      <c r="B135" s="107">
        <v>203</v>
      </c>
      <c r="C135" s="76" t="s">
        <v>46</v>
      </c>
      <c r="D135" s="76" t="s">
        <v>99</v>
      </c>
      <c r="E135" s="20" t="s">
        <v>157</v>
      </c>
      <c r="F135" s="76"/>
      <c r="G135" s="9">
        <f>G136</f>
        <v>448.6</v>
      </c>
    </row>
    <row r="136" spans="1:7" ht="28.05" customHeight="1" x14ac:dyDescent="0.25">
      <c r="A136" s="58" t="s">
        <v>331</v>
      </c>
      <c r="B136" s="63">
        <v>203</v>
      </c>
      <c r="C136" s="76" t="s">
        <v>46</v>
      </c>
      <c r="D136" s="76" t="s">
        <v>99</v>
      </c>
      <c r="E136" s="76" t="s">
        <v>332</v>
      </c>
      <c r="F136" s="76"/>
      <c r="G136" s="9">
        <f>G137</f>
        <v>448.6</v>
      </c>
    </row>
    <row r="137" spans="1:7" ht="28.05" customHeight="1" x14ac:dyDescent="0.25">
      <c r="A137" s="57" t="s">
        <v>27</v>
      </c>
      <c r="B137" s="63">
        <v>203</v>
      </c>
      <c r="C137" s="56" t="s">
        <v>46</v>
      </c>
      <c r="D137" s="56" t="s">
        <v>99</v>
      </c>
      <c r="E137" s="56" t="s">
        <v>332</v>
      </c>
      <c r="F137" s="56" t="s">
        <v>26</v>
      </c>
      <c r="G137" s="5">
        <f>G138</f>
        <v>448.6</v>
      </c>
    </row>
    <row r="138" spans="1:7" ht="27.2" x14ac:dyDescent="0.25">
      <c r="A138" s="57" t="s">
        <v>25</v>
      </c>
      <c r="B138" s="15" t="s">
        <v>3</v>
      </c>
      <c r="C138" s="56" t="s">
        <v>46</v>
      </c>
      <c r="D138" s="56" t="s">
        <v>99</v>
      </c>
      <c r="E138" s="56" t="s">
        <v>332</v>
      </c>
      <c r="F138" s="56" t="s">
        <v>22</v>
      </c>
      <c r="G138" s="5">
        <v>448.6</v>
      </c>
    </row>
    <row r="139" spans="1:7" ht="19.7" customHeight="1" x14ac:dyDescent="0.25">
      <c r="A139" s="16" t="s">
        <v>115</v>
      </c>
      <c r="B139" s="92" t="s">
        <v>3</v>
      </c>
      <c r="C139" s="14" t="s">
        <v>46</v>
      </c>
      <c r="D139" s="14" t="s">
        <v>66</v>
      </c>
      <c r="E139" s="14"/>
      <c r="F139" s="14"/>
      <c r="G139" s="2">
        <f>G140</f>
        <v>6959.9</v>
      </c>
    </row>
    <row r="140" spans="1:7" ht="27.2" x14ac:dyDescent="0.25">
      <c r="A140" s="22" t="s">
        <v>111</v>
      </c>
      <c r="B140" s="15" t="s">
        <v>3</v>
      </c>
      <c r="C140" s="19" t="s">
        <v>46</v>
      </c>
      <c r="D140" s="19" t="s">
        <v>66</v>
      </c>
      <c r="E140" s="24" t="s">
        <v>178</v>
      </c>
      <c r="F140" s="19"/>
      <c r="G140" s="9">
        <f>G141</f>
        <v>6959.9</v>
      </c>
    </row>
    <row r="141" spans="1:7" ht="27.2" x14ac:dyDescent="0.25">
      <c r="A141" s="25" t="s">
        <v>114</v>
      </c>
      <c r="B141" s="15" t="s">
        <v>3</v>
      </c>
      <c r="C141" s="17" t="s">
        <v>46</v>
      </c>
      <c r="D141" s="17" t="s">
        <v>66</v>
      </c>
      <c r="E141" s="24" t="s">
        <v>177</v>
      </c>
      <c r="F141" s="17" t="s">
        <v>113</v>
      </c>
      <c r="G141" s="5">
        <f>G142</f>
        <v>6959.9</v>
      </c>
    </row>
    <row r="142" spans="1:7" x14ac:dyDescent="0.25">
      <c r="A142" s="18" t="s">
        <v>70</v>
      </c>
      <c r="B142" s="15" t="s">
        <v>3</v>
      </c>
      <c r="C142" s="17" t="s">
        <v>46</v>
      </c>
      <c r="D142" s="17" t="s">
        <v>66</v>
      </c>
      <c r="E142" s="24" t="s">
        <v>177</v>
      </c>
      <c r="F142" s="17" t="s">
        <v>69</v>
      </c>
      <c r="G142" s="5">
        <f>G143</f>
        <v>6959.9</v>
      </c>
    </row>
    <row r="143" spans="1:7" ht="40.75" x14ac:dyDescent="0.25">
      <c r="A143" s="18" t="s">
        <v>108</v>
      </c>
      <c r="B143" s="15" t="s">
        <v>3</v>
      </c>
      <c r="C143" s="17" t="s">
        <v>46</v>
      </c>
      <c r="D143" s="17" t="s">
        <v>66</v>
      </c>
      <c r="E143" s="24" t="s">
        <v>177</v>
      </c>
      <c r="F143" s="17" t="s">
        <v>107</v>
      </c>
      <c r="G143" s="5">
        <v>6959.9</v>
      </c>
    </row>
    <row r="144" spans="1:7" x14ac:dyDescent="0.25">
      <c r="A144" s="16" t="s">
        <v>112</v>
      </c>
      <c r="B144" s="92" t="s">
        <v>3</v>
      </c>
      <c r="C144" s="14" t="s">
        <v>46</v>
      </c>
      <c r="D144" s="14" t="s">
        <v>80</v>
      </c>
      <c r="E144" s="14"/>
      <c r="F144" s="14"/>
      <c r="G144" s="2">
        <f>G145</f>
        <v>56003.000000000007</v>
      </c>
    </row>
    <row r="145" spans="1:7" ht="27.2" x14ac:dyDescent="0.25">
      <c r="A145" s="22" t="s">
        <v>111</v>
      </c>
      <c r="B145" s="92" t="s">
        <v>3</v>
      </c>
      <c r="C145" s="19" t="s">
        <v>46</v>
      </c>
      <c r="D145" s="19" t="s">
        <v>80</v>
      </c>
      <c r="E145" s="24" t="s">
        <v>178</v>
      </c>
      <c r="F145" s="14"/>
      <c r="G145" s="9">
        <f>G146+G151+G156</f>
        <v>56003.000000000007</v>
      </c>
    </row>
    <row r="146" spans="1:7" ht="40.75" x14ac:dyDescent="0.25">
      <c r="A146" s="33" t="s">
        <v>110</v>
      </c>
      <c r="B146" s="15" t="s">
        <v>3</v>
      </c>
      <c r="C146" s="19" t="s">
        <v>46</v>
      </c>
      <c r="D146" s="19" t="s">
        <v>80</v>
      </c>
      <c r="E146" s="24" t="s">
        <v>179</v>
      </c>
      <c r="F146" s="19"/>
      <c r="G146" s="9">
        <f>G147+G149</f>
        <v>3050.8</v>
      </c>
    </row>
    <row r="147" spans="1:7" ht="27.2" x14ac:dyDescent="0.25">
      <c r="A147" s="18" t="s">
        <v>27</v>
      </c>
      <c r="B147" s="15" t="s">
        <v>3</v>
      </c>
      <c r="C147" s="17" t="s">
        <v>46</v>
      </c>
      <c r="D147" s="17" t="s">
        <v>80</v>
      </c>
      <c r="E147" s="23" t="s">
        <v>179</v>
      </c>
      <c r="F147" s="17" t="s">
        <v>26</v>
      </c>
      <c r="G147" s="5">
        <f>G148</f>
        <v>1571.4</v>
      </c>
    </row>
    <row r="148" spans="1:7" ht="27.2" x14ac:dyDescent="0.25">
      <c r="A148" s="18" t="s">
        <v>25</v>
      </c>
      <c r="B148" s="15" t="s">
        <v>3</v>
      </c>
      <c r="C148" s="17" t="s">
        <v>46</v>
      </c>
      <c r="D148" s="17" t="s">
        <v>80</v>
      </c>
      <c r="E148" s="23" t="s">
        <v>179</v>
      </c>
      <c r="F148" s="17" t="s">
        <v>22</v>
      </c>
      <c r="G148" s="5">
        <v>1571.4</v>
      </c>
    </row>
    <row r="149" spans="1:7" x14ac:dyDescent="0.25">
      <c r="A149" s="57" t="s">
        <v>102</v>
      </c>
      <c r="B149" s="15" t="s">
        <v>3</v>
      </c>
      <c r="C149" s="56" t="s">
        <v>46</v>
      </c>
      <c r="D149" s="56" t="s">
        <v>80</v>
      </c>
      <c r="E149" s="87" t="s">
        <v>179</v>
      </c>
      <c r="F149" s="56" t="s">
        <v>4</v>
      </c>
      <c r="G149" s="5">
        <f>G150</f>
        <v>1479.4</v>
      </c>
    </row>
    <row r="150" spans="1:7" x14ac:dyDescent="0.25">
      <c r="A150" s="57" t="s">
        <v>242</v>
      </c>
      <c r="B150" s="15" t="s">
        <v>3</v>
      </c>
      <c r="C150" s="56" t="s">
        <v>46</v>
      </c>
      <c r="D150" s="56" t="s">
        <v>80</v>
      </c>
      <c r="E150" s="87" t="s">
        <v>179</v>
      </c>
      <c r="F150" s="56" t="s">
        <v>239</v>
      </c>
      <c r="G150" s="5">
        <v>1479.4</v>
      </c>
    </row>
    <row r="151" spans="1:7" ht="67.95" x14ac:dyDescent="0.25">
      <c r="A151" s="22" t="s">
        <v>198</v>
      </c>
      <c r="B151" s="15" t="s">
        <v>3</v>
      </c>
      <c r="C151" s="19" t="s">
        <v>46</v>
      </c>
      <c r="D151" s="19" t="s">
        <v>80</v>
      </c>
      <c r="E151" s="19" t="s">
        <v>180</v>
      </c>
      <c r="F151" s="19"/>
      <c r="G151" s="9">
        <f>G152+G154</f>
        <v>52536.200000000004</v>
      </c>
    </row>
    <row r="152" spans="1:7" ht="27.2" x14ac:dyDescent="0.25">
      <c r="A152" s="18" t="s">
        <v>27</v>
      </c>
      <c r="B152" s="15" t="s">
        <v>3</v>
      </c>
      <c r="C152" s="17" t="s">
        <v>46</v>
      </c>
      <c r="D152" s="17" t="s">
        <v>80</v>
      </c>
      <c r="E152" s="17" t="s">
        <v>180</v>
      </c>
      <c r="F152" s="17" t="s">
        <v>26</v>
      </c>
      <c r="G152" s="5">
        <f>G153</f>
        <v>7901.8</v>
      </c>
    </row>
    <row r="153" spans="1:7" ht="27.2" x14ac:dyDescent="0.25">
      <c r="A153" s="18" t="s">
        <v>25</v>
      </c>
      <c r="B153" s="15" t="s">
        <v>3</v>
      </c>
      <c r="C153" s="17" t="s">
        <v>46</v>
      </c>
      <c r="D153" s="17" t="s">
        <v>80</v>
      </c>
      <c r="E153" s="17" t="s">
        <v>180</v>
      </c>
      <c r="F153" s="17" t="s">
        <v>22</v>
      </c>
      <c r="G153" s="5">
        <v>7901.8</v>
      </c>
    </row>
    <row r="154" spans="1:7" x14ac:dyDescent="0.25">
      <c r="A154" s="18" t="s">
        <v>102</v>
      </c>
      <c r="B154" s="15" t="s">
        <v>3</v>
      </c>
      <c r="C154" s="17" t="s">
        <v>46</v>
      </c>
      <c r="D154" s="17" t="s">
        <v>80</v>
      </c>
      <c r="E154" s="17" t="s">
        <v>180</v>
      </c>
      <c r="F154" s="17" t="s">
        <v>4</v>
      </c>
      <c r="G154" s="5">
        <f>G155</f>
        <v>44634.400000000001</v>
      </c>
    </row>
    <row r="155" spans="1:7" ht="16.3" customHeight="1" x14ac:dyDescent="0.25">
      <c r="A155" s="57" t="s">
        <v>242</v>
      </c>
      <c r="B155" s="92" t="s">
        <v>3</v>
      </c>
      <c r="C155" s="17" t="s">
        <v>46</v>
      </c>
      <c r="D155" s="17" t="s">
        <v>80</v>
      </c>
      <c r="E155" s="17" t="s">
        <v>180</v>
      </c>
      <c r="F155" s="17" t="s">
        <v>239</v>
      </c>
      <c r="G155" s="5">
        <v>44634.400000000001</v>
      </c>
    </row>
    <row r="156" spans="1:7" ht="59.3" customHeight="1" x14ac:dyDescent="0.25">
      <c r="A156" s="22" t="s">
        <v>181</v>
      </c>
      <c r="B156" s="15" t="s">
        <v>3</v>
      </c>
      <c r="C156" s="19" t="s">
        <v>46</v>
      </c>
      <c r="D156" s="19" t="s">
        <v>80</v>
      </c>
      <c r="E156" s="19" t="s">
        <v>182</v>
      </c>
      <c r="F156" s="19"/>
      <c r="G156" s="9">
        <f>G157</f>
        <v>416</v>
      </c>
    </row>
    <row r="157" spans="1:7" ht="27.2" x14ac:dyDescent="0.25">
      <c r="A157" s="18" t="s">
        <v>27</v>
      </c>
      <c r="B157" s="15" t="s">
        <v>3</v>
      </c>
      <c r="C157" s="17" t="s">
        <v>46</v>
      </c>
      <c r="D157" s="17" t="s">
        <v>80</v>
      </c>
      <c r="E157" s="17" t="s">
        <v>182</v>
      </c>
      <c r="F157" s="17" t="s">
        <v>26</v>
      </c>
      <c r="G157" s="5">
        <f>G158</f>
        <v>416</v>
      </c>
    </row>
    <row r="158" spans="1:7" ht="27.2" x14ac:dyDescent="0.25">
      <c r="A158" s="18" t="s">
        <v>25</v>
      </c>
      <c r="B158" s="15" t="s">
        <v>3</v>
      </c>
      <c r="C158" s="17" t="s">
        <v>46</v>
      </c>
      <c r="D158" s="17" t="s">
        <v>80</v>
      </c>
      <c r="E158" s="17" t="s">
        <v>182</v>
      </c>
      <c r="F158" s="17" t="s">
        <v>22</v>
      </c>
      <c r="G158" s="5">
        <v>416</v>
      </c>
    </row>
    <row r="159" spans="1:7" x14ac:dyDescent="0.25">
      <c r="A159" s="16" t="s">
        <v>109</v>
      </c>
      <c r="B159" s="108" t="s">
        <v>3</v>
      </c>
      <c r="C159" s="14" t="s">
        <v>46</v>
      </c>
      <c r="D159" s="14" t="s">
        <v>24</v>
      </c>
      <c r="E159" s="14"/>
      <c r="F159" s="17"/>
      <c r="G159" s="2">
        <f>G160+G167+G171</f>
        <v>3830.3999999999996</v>
      </c>
    </row>
    <row r="160" spans="1:7" ht="27.2" x14ac:dyDescent="0.25">
      <c r="A160" s="22" t="s">
        <v>183</v>
      </c>
      <c r="B160" s="108" t="s">
        <v>3</v>
      </c>
      <c r="C160" s="48" t="s">
        <v>46</v>
      </c>
      <c r="D160" s="48" t="s">
        <v>24</v>
      </c>
      <c r="E160" s="36" t="s">
        <v>184</v>
      </c>
      <c r="F160" s="19"/>
      <c r="G160" s="9">
        <f>G161+G164</f>
        <v>1937.3</v>
      </c>
    </row>
    <row r="161" spans="1:7" ht="54.35" x14ac:dyDescent="0.25">
      <c r="A161" s="35" t="s">
        <v>308</v>
      </c>
      <c r="B161" s="47" t="s">
        <v>3</v>
      </c>
      <c r="C161" s="48" t="s">
        <v>46</v>
      </c>
      <c r="D161" s="48" t="s">
        <v>24</v>
      </c>
      <c r="E161" s="36" t="s">
        <v>307</v>
      </c>
      <c r="F161" s="36"/>
      <c r="G161" s="9">
        <f>G162</f>
        <v>937.3</v>
      </c>
    </row>
    <row r="162" spans="1:7" ht="19.2" customHeight="1" x14ac:dyDescent="0.25">
      <c r="A162" s="18" t="s">
        <v>70</v>
      </c>
      <c r="B162" s="47" t="s">
        <v>3</v>
      </c>
      <c r="C162" s="46" t="s">
        <v>46</v>
      </c>
      <c r="D162" s="46" t="s">
        <v>24</v>
      </c>
      <c r="E162" s="45" t="s">
        <v>307</v>
      </c>
      <c r="F162" s="45">
        <v>800</v>
      </c>
      <c r="G162" s="5">
        <f>G163</f>
        <v>937.3</v>
      </c>
    </row>
    <row r="163" spans="1:7" ht="40.75" x14ac:dyDescent="0.25">
      <c r="A163" s="18" t="s">
        <v>108</v>
      </c>
      <c r="B163" s="108" t="s">
        <v>3</v>
      </c>
      <c r="C163" s="46" t="s">
        <v>46</v>
      </c>
      <c r="D163" s="46" t="s">
        <v>24</v>
      </c>
      <c r="E163" s="45" t="s">
        <v>307</v>
      </c>
      <c r="F163" s="17" t="s">
        <v>107</v>
      </c>
      <c r="G163" s="5">
        <v>937.3</v>
      </c>
    </row>
    <row r="164" spans="1:7" ht="54.35" x14ac:dyDescent="0.25">
      <c r="A164" s="22" t="s">
        <v>306</v>
      </c>
      <c r="B164" s="47" t="s">
        <v>3</v>
      </c>
      <c r="C164" s="48" t="s">
        <v>46</v>
      </c>
      <c r="D164" s="48" t="s">
        <v>24</v>
      </c>
      <c r="E164" s="36" t="s">
        <v>185</v>
      </c>
      <c r="F164" s="19"/>
      <c r="G164" s="9">
        <f>G165</f>
        <v>1000</v>
      </c>
    </row>
    <row r="165" spans="1:7" ht="20.399999999999999" customHeight="1" x14ac:dyDescent="0.25">
      <c r="A165" s="18" t="s">
        <v>70</v>
      </c>
      <c r="B165" s="47" t="s">
        <v>3</v>
      </c>
      <c r="C165" s="46" t="s">
        <v>46</v>
      </c>
      <c r="D165" s="46" t="s">
        <v>24</v>
      </c>
      <c r="E165" s="45" t="s">
        <v>185</v>
      </c>
      <c r="F165" s="45">
        <v>800</v>
      </c>
      <c r="G165" s="5">
        <f>G166</f>
        <v>1000</v>
      </c>
    </row>
    <row r="166" spans="1:7" ht="41.3" customHeight="1" x14ac:dyDescent="0.25">
      <c r="A166" s="18" t="s">
        <v>108</v>
      </c>
      <c r="B166" s="47" t="s">
        <v>3</v>
      </c>
      <c r="C166" s="46" t="s">
        <v>46</v>
      </c>
      <c r="D166" s="46" t="s">
        <v>24</v>
      </c>
      <c r="E166" s="45" t="s">
        <v>185</v>
      </c>
      <c r="F166" s="17" t="s">
        <v>107</v>
      </c>
      <c r="G166" s="5">
        <v>1000</v>
      </c>
    </row>
    <row r="167" spans="1:7" ht="42.3" customHeight="1" x14ac:dyDescent="0.25">
      <c r="A167" s="22" t="s">
        <v>265</v>
      </c>
      <c r="B167" s="47" t="s">
        <v>3</v>
      </c>
      <c r="C167" s="48" t="s">
        <v>46</v>
      </c>
      <c r="D167" s="48" t="s">
        <v>24</v>
      </c>
      <c r="E167" s="36" t="s">
        <v>266</v>
      </c>
      <c r="F167" s="19"/>
      <c r="G167" s="9">
        <f>G168</f>
        <v>446.4</v>
      </c>
    </row>
    <row r="168" spans="1:7" ht="32.450000000000003" customHeight="1" x14ac:dyDescent="0.25">
      <c r="A168" s="18" t="s">
        <v>27</v>
      </c>
      <c r="B168" s="47" t="s">
        <v>3</v>
      </c>
      <c r="C168" s="46" t="s">
        <v>46</v>
      </c>
      <c r="D168" s="46" t="s">
        <v>24</v>
      </c>
      <c r="E168" s="45" t="s">
        <v>266</v>
      </c>
      <c r="F168" s="17" t="s">
        <v>26</v>
      </c>
      <c r="G168" s="5">
        <f>G169</f>
        <v>446.4</v>
      </c>
    </row>
    <row r="169" spans="1:7" ht="32.450000000000003" customHeight="1" x14ac:dyDescent="0.25">
      <c r="A169" s="18" t="s">
        <v>25</v>
      </c>
      <c r="B169" s="63">
        <v>203</v>
      </c>
      <c r="C169" s="46" t="s">
        <v>46</v>
      </c>
      <c r="D169" s="46" t="s">
        <v>24</v>
      </c>
      <c r="E169" s="45" t="s">
        <v>266</v>
      </c>
      <c r="F169" s="17" t="s">
        <v>22</v>
      </c>
      <c r="G169" s="5">
        <v>446.4</v>
      </c>
    </row>
    <row r="170" spans="1:7" ht="19.2" customHeight="1" x14ac:dyDescent="0.25">
      <c r="A170" s="238" t="s">
        <v>19</v>
      </c>
      <c r="B170" s="47" t="s">
        <v>3</v>
      </c>
      <c r="C170" s="48" t="s">
        <v>46</v>
      </c>
      <c r="D170" s="48">
        <v>12</v>
      </c>
      <c r="E170" s="239" t="s">
        <v>157</v>
      </c>
      <c r="F170" s="17"/>
      <c r="G170" s="5"/>
    </row>
    <row r="171" spans="1:7" ht="33.450000000000003" customHeight="1" x14ac:dyDescent="0.25">
      <c r="A171" s="18" t="s">
        <v>43</v>
      </c>
      <c r="B171" s="47" t="s">
        <v>3</v>
      </c>
      <c r="C171" s="46" t="s">
        <v>46</v>
      </c>
      <c r="D171" s="46" t="s">
        <v>24</v>
      </c>
      <c r="E171" s="241" t="s">
        <v>159</v>
      </c>
      <c r="F171" s="17"/>
      <c r="G171" s="9">
        <f>G172</f>
        <v>1446.7</v>
      </c>
    </row>
    <row r="172" spans="1:7" ht="34" customHeight="1" x14ac:dyDescent="0.25">
      <c r="A172" s="18" t="s">
        <v>104</v>
      </c>
      <c r="B172" s="47" t="s">
        <v>3</v>
      </c>
      <c r="C172" s="46" t="s">
        <v>46</v>
      </c>
      <c r="D172" s="46" t="s">
        <v>24</v>
      </c>
      <c r="E172" s="241" t="s">
        <v>159</v>
      </c>
      <c r="F172" s="17" t="s">
        <v>94</v>
      </c>
      <c r="G172" s="5">
        <f>G173</f>
        <v>1446.7</v>
      </c>
    </row>
    <row r="173" spans="1:7" x14ac:dyDescent="0.25">
      <c r="A173" s="18" t="s">
        <v>93</v>
      </c>
      <c r="B173" s="15" t="s">
        <v>3</v>
      </c>
      <c r="C173" s="46" t="s">
        <v>46</v>
      </c>
      <c r="D173" s="46" t="s">
        <v>24</v>
      </c>
      <c r="E173" s="241" t="s">
        <v>159</v>
      </c>
      <c r="F173" s="17" t="s">
        <v>92</v>
      </c>
      <c r="G173" s="5">
        <v>1446.7</v>
      </c>
    </row>
    <row r="174" spans="1:7" x14ac:dyDescent="0.25">
      <c r="A174" s="16" t="s">
        <v>106</v>
      </c>
      <c r="B174" s="15" t="s">
        <v>3</v>
      </c>
      <c r="C174" s="14" t="s">
        <v>99</v>
      </c>
      <c r="D174" s="14"/>
      <c r="E174" s="14"/>
      <c r="F174" s="14"/>
      <c r="G174" s="2">
        <f>G175+G183+G203</f>
        <v>56215.599999999991</v>
      </c>
    </row>
    <row r="175" spans="1:7" ht="14.3" customHeight="1" x14ac:dyDescent="0.25">
      <c r="A175" s="16" t="s">
        <v>105</v>
      </c>
      <c r="B175" s="92" t="s">
        <v>3</v>
      </c>
      <c r="C175" s="14" t="s">
        <v>99</v>
      </c>
      <c r="D175" s="14" t="s">
        <v>9</v>
      </c>
      <c r="E175" s="14"/>
      <c r="F175" s="14"/>
      <c r="G175" s="2">
        <f>G176</f>
        <v>10940.6</v>
      </c>
    </row>
    <row r="176" spans="1:7" ht="27.2" customHeight="1" x14ac:dyDescent="0.25">
      <c r="A176" s="22" t="s">
        <v>187</v>
      </c>
      <c r="B176" s="92" t="s">
        <v>3</v>
      </c>
      <c r="C176" s="19" t="s">
        <v>99</v>
      </c>
      <c r="D176" s="19" t="s">
        <v>9</v>
      </c>
      <c r="E176" s="20" t="s">
        <v>186</v>
      </c>
      <c r="F176" s="17"/>
      <c r="G176" s="9">
        <f>G180+G177</f>
        <v>10940.6</v>
      </c>
    </row>
    <row r="177" spans="1:7" ht="69.45" customHeight="1" x14ac:dyDescent="0.25">
      <c r="A177" s="22" t="s">
        <v>492</v>
      </c>
      <c r="B177" s="15" t="s">
        <v>3</v>
      </c>
      <c r="C177" s="19" t="s">
        <v>99</v>
      </c>
      <c r="D177" s="19" t="s">
        <v>9</v>
      </c>
      <c r="E177" s="20" t="s">
        <v>493</v>
      </c>
      <c r="F177" s="17"/>
      <c r="G177" s="9">
        <f>G178</f>
        <v>6189.8</v>
      </c>
    </row>
    <row r="178" spans="1:7" ht="28.55" customHeight="1" x14ac:dyDescent="0.25">
      <c r="A178" s="18" t="s">
        <v>104</v>
      </c>
      <c r="B178" s="15" t="s">
        <v>3</v>
      </c>
      <c r="C178" s="17" t="s">
        <v>99</v>
      </c>
      <c r="D178" s="17" t="s">
        <v>9</v>
      </c>
      <c r="E178" s="26" t="s">
        <v>493</v>
      </c>
      <c r="F178" s="17" t="s">
        <v>94</v>
      </c>
      <c r="G178" s="9">
        <f>G179</f>
        <v>6189.8</v>
      </c>
    </row>
    <row r="179" spans="1:7" ht="19.7" customHeight="1" x14ac:dyDescent="0.25">
      <c r="A179" s="18" t="s">
        <v>93</v>
      </c>
      <c r="B179" s="92" t="s">
        <v>3</v>
      </c>
      <c r="C179" s="17" t="s">
        <v>99</v>
      </c>
      <c r="D179" s="17" t="s">
        <v>9</v>
      </c>
      <c r="E179" s="26" t="s">
        <v>493</v>
      </c>
      <c r="F179" s="17" t="s">
        <v>92</v>
      </c>
      <c r="G179" s="9">
        <v>6189.8</v>
      </c>
    </row>
    <row r="180" spans="1:7" ht="54.35" x14ac:dyDescent="0.25">
      <c r="A180" s="22" t="s">
        <v>305</v>
      </c>
      <c r="B180" s="15" t="s">
        <v>3</v>
      </c>
      <c r="C180" s="19" t="s">
        <v>99</v>
      </c>
      <c r="D180" s="19" t="s">
        <v>9</v>
      </c>
      <c r="E180" s="19" t="s">
        <v>249</v>
      </c>
      <c r="F180" s="19"/>
      <c r="G180" s="9">
        <f>G181</f>
        <v>4750.8</v>
      </c>
    </row>
    <row r="181" spans="1:7" ht="27.2" x14ac:dyDescent="0.25">
      <c r="A181" s="18" t="s">
        <v>104</v>
      </c>
      <c r="B181" s="15" t="s">
        <v>3</v>
      </c>
      <c r="C181" s="17" t="s">
        <v>99</v>
      </c>
      <c r="D181" s="17" t="s">
        <v>9</v>
      </c>
      <c r="E181" s="17" t="s">
        <v>249</v>
      </c>
      <c r="F181" s="17" t="s">
        <v>94</v>
      </c>
      <c r="G181" s="5">
        <f>G182</f>
        <v>4750.8</v>
      </c>
    </row>
    <row r="182" spans="1:7" x14ac:dyDescent="0.25">
      <c r="A182" s="18" t="s">
        <v>93</v>
      </c>
      <c r="B182" s="15" t="s">
        <v>3</v>
      </c>
      <c r="C182" s="17" t="s">
        <v>99</v>
      </c>
      <c r="D182" s="17" t="s">
        <v>9</v>
      </c>
      <c r="E182" s="17" t="s">
        <v>249</v>
      </c>
      <c r="F182" s="17" t="s">
        <v>92</v>
      </c>
      <c r="G182" s="5">
        <v>4750.8</v>
      </c>
    </row>
    <row r="183" spans="1:7" ht="19.2" customHeight="1" x14ac:dyDescent="0.25">
      <c r="A183" s="16" t="s">
        <v>103</v>
      </c>
      <c r="B183" s="92" t="s">
        <v>3</v>
      </c>
      <c r="C183" s="14" t="s">
        <v>99</v>
      </c>
      <c r="D183" s="14" t="s">
        <v>23</v>
      </c>
      <c r="E183" s="14"/>
      <c r="F183" s="14"/>
      <c r="G183" s="2">
        <f>G184+G199</f>
        <v>41164.899999999994</v>
      </c>
    </row>
    <row r="184" spans="1:7" ht="27.2" x14ac:dyDescent="0.25">
      <c r="A184" s="22" t="s">
        <v>187</v>
      </c>
      <c r="B184" s="91" t="s">
        <v>3</v>
      </c>
      <c r="C184" s="19" t="s">
        <v>99</v>
      </c>
      <c r="D184" s="19" t="s">
        <v>23</v>
      </c>
      <c r="E184" s="20" t="s">
        <v>186</v>
      </c>
      <c r="F184" s="10"/>
      <c r="G184" s="9">
        <f>+G185+G188+G191+G196</f>
        <v>41007.799999999996</v>
      </c>
    </row>
    <row r="185" spans="1:7" ht="27.2" x14ac:dyDescent="0.25">
      <c r="A185" s="22" t="s">
        <v>232</v>
      </c>
      <c r="B185" s="41" t="s">
        <v>3</v>
      </c>
      <c r="C185" s="36" t="s">
        <v>99</v>
      </c>
      <c r="D185" s="36" t="s">
        <v>23</v>
      </c>
      <c r="E185" s="19" t="s">
        <v>250</v>
      </c>
      <c r="F185" s="36"/>
      <c r="G185" s="9">
        <f>G186</f>
        <v>565</v>
      </c>
    </row>
    <row r="186" spans="1:7" x14ac:dyDescent="0.25">
      <c r="A186" s="18" t="s">
        <v>70</v>
      </c>
      <c r="B186" s="41" t="s">
        <v>3</v>
      </c>
      <c r="C186" s="45" t="s">
        <v>99</v>
      </c>
      <c r="D186" s="45" t="s">
        <v>23</v>
      </c>
      <c r="E186" s="17" t="s">
        <v>250</v>
      </c>
      <c r="F186" s="45">
        <v>800</v>
      </c>
      <c r="G186" s="5">
        <f>G187</f>
        <v>565</v>
      </c>
    </row>
    <row r="187" spans="1:7" ht="44.85" customHeight="1" x14ac:dyDescent="0.25">
      <c r="A187" s="18" t="s">
        <v>108</v>
      </c>
      <c r="B187" s="91" t="s">
        <v>3</v>
      </c>
      <c r="C187" s="45" t="s">
        <v>99</v>
      </c>
      <c r="D187" s="45" t="s">
        <v>23</v>
      </c>
      <c r="E187" s="17" t="s">
        <v>250</v>
      </c>
      <c r="F187" s="45">
        <v>810</v>
      </c>
      <c r="G187" s="5">
        <v>565</v>
      </c>
    </row>
    <row r="188" spans="1:7" ht="14.95" customHeight="1" x14ac:dyDescent="0.25">
      <c r="A188" s="22" t="s">
        <v>269</v>
      </c>
      <c r="B188" s="41" t="s">
        <v>3</v>
      </c>
      <c r="C188" s="36" t="s">
        <v>99</v>
      </c>
      <c r="D188" s="36" t="s">
        <v>23</v>
      </c>
      <c r="E188" s="19" t="s">
        <v>270</v>
      </c>
      <c r="F188" s="36"/>
      <c r="G188" s="9">
        <f>G189</f>
        <v>604.6</v>
      </c>
    </row>
    <row r="189" spans="1:7" ht="15.65" customHeight="1" x14ac:dyDescent="0.25">
      <c r="A189" s="18" t="s">
        <v>102</v>
      </c>
      <c r="B189" s="41" t="s">
        <v>3</v>
      </c>
      <c r="C189" s="45" t="s">
        <v>99</v>
      </c>
      <c r="D189" s="45" t="s">
        <v>23</v>
      </c>
      <c r="E189" s="17" t="s">
        <v>270</v>
      </c>
      <c r="F189" s="17" t="s">
        <v>4</v>
      </c>
      <c r="G189" s="5">
        <f>G190</f>
        <v>604.6</v>
      </c>
    </row>
    <row r="190" spans="1:7" ht="15.65" customHeight="1" x14ac:dyDescent="0.25">
      <c r="A190" s="57" t="s">
        <v>242</v>
      </c>
      <c r="B190" s="63">
        <v>203</v>
      </c>
      <c r="C190" s="45" t="s">
        <v>99</v>
      </c>
      <c r="D190" s="45" t="s">
        <v>23</v>
      </c>
      <c r="E190" s="17" t="s">
        <v>270</v>
      </c>
      <c r="F190" s="17" t="s">
        <v>239</v>
      </c>
      <c r="G190" s="5">
        <v>604.6</v>
      </c>
    </row>
    <row r="191" spans="1:7" ht="93.25" customHeight="1" x14ac:dyDescent="0.25">
      <c r="A191" s="265" t="s">
        <v>615</v>
      </c>
      <c r="B191" s="63">
        <v>203</v>
      </c>
      <c r="C191" s="23" t="s">
        <v>99</v>
      </c>
      <c r="D191" s="45" t="s">
        <v>23</v>
      </c>
      <c r="E191" s="76" t="s">
        <v>268</v>
      </c>
      <c r="F191" s="23"/>
      <c r="G191" s="5">
        <f>G192+G194</f>
        <v>39820.5</v>
      </c>
    </row>
    <row r="192" spans="1:7" ht="17.5" customHeight="1" x14ac:dyDescent="0.25">
      <c r="A192" s="18" t="s">
        <v>102</v>
      </c>
      <c r="B192" s="63">
        <v>203</v>
      </c>
      <c r="C192" s="23" t="s">
        <v>99</v>
      </c>
      <c r="D192" s="45" t="s">
        <v>23</v>
      </c>
      <c r="E192" s="56" t="s">
        <v>268</v>
      </c>
      <c r="F192" s="45">
        <v>500</v>
      </c>
      <c r="G192" s="5">
        <f>G193</f>
        <v>39484.400000000001</v>
      </c>
    </row>
    <row r="193" spans="1:8" ht="13.75" customHeight="1" x14ac:dyDescent="0.25">
      <c r="A193" s="57" t="s">
        <v>242</v>
      </c>
      <c r="B193" s="63">
        <v>203</v>
      </c>
      <c r="C193" s="23" t="s">
        <v>99</v>
      </c>
      <c r="D193" s="45" t="s">
        <v>23</v>
      </c>
      <c r="E193" s="56" t="s">
        <v>268</v>
      </c>
      <c r="F193" s="45">
        <v>540</v>
      </c>
      <c r="G193" s="5">
        <v>39484.400000000001</v>
      </c>
    </row>
    <row r="194" spans="1:8" ht="15.65" customHeight="1" x14ac:dyDescent="0.25">
      <c r="A194" s="18" t="s">
        <v>70</v>
      </c>
      <c r="B194" s="63">
        <v>203</v>
      </c>
      <c r="C194" s="23" t="s">
        <v>99</v>
      </c>
      <c r="D194" s="45" t="s">
        <v>23</v>
      </c>
      <c r="E194" s="56" t="s">
        <v>268</v>
      </c>
      <c r="F194" s="45">
        <v>800</v>
      </c>
      <c r="G194" s="5">
        <f>G195</f>
        <v>336.1</v>
      </c>
    </row>
    <row r="195" spans="1:8" ht="42.8" customHeight="1" x14ac:dyDescent="0.25">
      <c r="A195" s="18" t="s">
        <v>108</v>
      </c>
      <c r="B195" s="107">
        <v>203</v>
      </c>
      <c r="C195" s="23" t="s">
        <v>99</v>
      </c>
      <c r="D195" s="45" t="s">
        <v>23</v>
      </c>
      <c r="E195" s="56" t="s">
        <v>268</v>
      </c>
      <c r="F195" s="45">
        <v>810</v>
      </c>
      <c r="G195" s="5">
        <v>336.1</v>
      </c>
    </row>
    <row r="196" spans="1:8" ht="94.6" customHeight="1" x14ac:dyDescent="0.25">
      <c r="A196" s="265" t="s">
        <v>616</v>
      </c>
      <c r="B196" s="63">
        <v>203</v>
      </c>
      <c r="C196" s="24" t="s">
        <v>99</v>
      </c>
      <c r="D196" s="36" t="s">
        <v>23</v>
      </c>
      <c r="E196" s="76" t="s">
        <v>617</v>
      </c>
      <c r="F196" s="36"/>
      <c r="G196" s="9">
        <f>G197</f>
        <v>17.7</v>
      </c>
    </row>
    <row r="197" spans="1:8" ht="15.8" customHeight="1" x14ac:dyDescent="0.25">
      <c r="A197" s="18" t="s">
        <v>70</v>
      </c>
      <c r="B197" s="63">
        <v>203</v>
      </c>
      <c r="C197" s="23" t="s">
        <v>99</v>
      </c>
      <c r="D197" s="45" t="s">
        <v>23</v>
      </c>
      <c r="E197" s="56" t="s">
        <v>617</v>
      </c>
      <c r="F197" s="45">
        <v>800</v>
      </c>
      <c r="G197" s="5">
        <f>G198</f>
        <v>17.7</v>
      </c>
    </row>
    <row r="198" spans="1:8" ht="40.75" x14ac:dyDescent="0.25">
      <c r="A198" s="18" t="s">
        <v>108</v>
      </c>
      <c r="B198" s="15" t="s">
        <v>3</v>
      </c>
      <c r="C198" s="23" t="s">
        <v>99</v>
      </c>
      <c r="D198" s="45" t="s">
        <v>23</v>
      </c>
      <c r="E198" s="56" t="s">
        <v>617</v>
      </c>
      <c r="F198" s="45">
        <v>810</v>
      </c>
      <c r="G198" s="5">
        <v>17.7</v>
      </c>
    </row>
    <row r="199" spans="1:8" x14ac:dyDescent="0.25">
      <c r="A199" s="238" t="s">
        <v>19</v>
      </c>
      <c r="B199" s="92" t="s">
        <v>3</v>
      </c>
      <c r="C199" s="24" t="s">
        <v>99</v>
      </c>
      <c r="D199" s="36" t="s">
        <v>23</v>
      </c>
      <c r="E199" s="239" t="s">
        <v>157</v>
      </c>
      <c r="F199" s="46"/>
      <c r="G199" s="9">
        <f>G200</f>
        <v>157.1</v>
      </c>
    </row>
    <row r="200" spans="1:8" x14ac:dyDescent="0.25">
      <c r="A200" s="240" t="s">
        <v>127</v>
      </c>
      <c r="B200" s="15" t="s">
        <v>3</v>
      </c>
      <c r="C200" s="23" t="s">
        <v>99</v>
      </c>
      <c r="D200" s="45" t="s">
        <v>23</v>
      </c>
      <c r="E200" s="87" t="s">
        <v>168</v>
      </c>
      <c r="F200" s="46"/>
      <c r="G200" s="5">
        <f>G201</f>
        <v>157.1</v>
      </c>
    </row>
    <row r="201" spans="1:8" x14ac:dyDescent="0.25">
      <c r="A201" s="57" t="s">
        <v>102</v>
      </c>
      <c r="B201" s="15" t="s">
        <v>3</v>
      </c>
      <c r="C201" s="23" t="s">
        <v>99</v>
      </c>
      <c r="D201" s="45" t="s">
        <v>23</v>
      </c>
      <c r="E201" s="87" t="s">
        <v>168</v>
      </c>
      <c r="F201" s="56" t="s">
        <v>4</v>
      </c>
      <c r="G201" s="5">
        <f>G202</f>
        <v>157.1</v>
      </c>
    </row>
    <row r="202" spans="1:8" x14ac:dyDescent="0.25">
      <c r="A202" s="57" t="s">
        <v>610</v>
      </c>
      <c r="B202" s="15" t="s">
        <v>3</v>
      </c>
      <c r="C202" s="23" t="s">
        <v>99</v>
      </c>
      <c r="D202" s="45" t="s">
        <v>23</v>
      </c>
      <c r="E202" s="87" t="s">
        <v>168</v>
      </c>
      <c r="F202" s="56" t="s">
        <v>239</v>
      </c>
      <c r="G202" s="5">
        <v>157.1</v>
      </c>
    </row>
    <row r="203" spans="1:8" x14ac:dyDescent="0.25">
      <c r="A203" s="16" t="s">
        <v>101</v>
      </c>
      <c r="B203" s="92" t="s">
        <v>3</v>
      </c>
      <c r="C203" s="44" t="s">
        <v>99</v>
      </c>
      <c r="D203" s="31" t="s">
        <v>1</v>
      </c>
      <c r="E203" s="17"/>
      <c r="F203" s="14"/>
      <c r="G203" s="2">
        <f>G205+G209</f>
        <v>4110.1000000000004</v>
      </c>
      <c r="H203" s="78"/>
    </row>
    <row r="204" spans="1:8" ht="27.2" x14ac:dyDescent="0.25">
      <c r="A204" s="22" t="s">
        <v>187</v>
      </c>
      <c r="B204" s="92" t="s">
        <v>3</v>
      </c>
      <c r="C204" s="19" t="s">
        <v>99</v>
      </c>
      <c r="D204" s="24" t="s">
        <v>1</v>
      </c>
      <c r="E204" s="20" t="s">
        <v>186</v>
      </c>
      <c r="F204" s="14"/>
      <c r="G204" s="9">
        <f>G205</f>
        <v>130.5</v>
      </c>
      <c r="H204" s="78"/>
    </row>
    <row r="205" spans="1:8" x14ac:dyDescent="0.25">
      <c r="A205" s="43" t="s">
        <v>101</v>
      </c>
      <c r="B205" s="15" t="s">
        <v>3</v>
      </c>
      <c r="C205" s="24" t="s">
        <v>99</v>
      </c>
      <c r="D205" s="24" t="s">
        <v>1</v>
      </c>
      <c r="E205" s="24" t="s">
        <v>303</v>
      </c>
      <c r="F205" s="24"/>
      <c r="G205" s="9">
        <f>G206</f>
        <v>130.5</v>
      </c>
    </row>
    <row r="206" spans="1:8" ht="19.2" customHeight="1" x14ac:dyDescent="0.25">
      <c r="A206" s="27" t="s">
        <v>100</v>
      </c>
      <c r="B206" s="15" t="s">
        <v>3</v>
      </c>
      <c r="C206" s="23" t="s">
        <v>99</v>
      </c>
      <c r="D206" s="23" t="s">
        <v>1</v>
      </c>
      <c r="E206" s="23" t="s">
        <v>303</v>
      </c>
      <c r="F206" s="23"/>
      <c r="G206" s="5">
        <f>G207</f>
        <v>130.5</v>
      </c>
    </row>
    <row r="207" spans="1:8" ht="27.2" x14ac:dyDescent="0.25">
      <c r="A207" s="18" t="s">
        <v>27</v>
      </c>
      <c r="B207" s="15" t="s">
        <v>3</v>
      </c>
      <c r="C207" s="23" t="s">
        <v>99</v>
      </c>
      <c r="D207" s="23" t="s">
        <v>1</v>
      </c>
      <c r="E207" s="23" t="s">
        <v>303</v>
      </c>
      <c r="F207" s="23" t="s">
        <v>26</v>
      </c>
      <c r="G207" s="5">
        <f>G208</f>
        <v>130.5</v>
      </c>
    </row>
    <row r="208" spans="1:8" ht="25.15" customHeight="1" x14ac:dyDescent="0.25">
      <c r="A208" s="18" t="s">
        <v>25</v>
      </c>
      <c r="B208" s="63">
        <v>203</v>
      </c>
      <c r="C208" s="23" t="s">
        <v>99</v>
      </c>
      <c r="D208" s="23" t="s">
        <v>1</v>
      </c>
      <c r="E208" s="23" t="s">
        <v>303</v>
      </c>
      <c r="F208" s="23" t="s">
        <v>22</v>
      </c>
      <c r="G208" s="5">
        <v>130.5</v>
      </c>
    </row>
    <row r="209" spans="1:7" ht="95.3" customHeight="1" x14ac:dyDescent="0.25">
      <c r="A209" s="35" t="s">
        <v>495</v>
      </c>
      <c r="B209" s="63">
        <v>203</v>
      </c>
      <c r="C209" s="89" t="s">
        <v>99</v>
      </c>
      <c r="D209" s="24" t="s">
        <v>1</v>
      </c>
      <c r="E209" s="19" t="s">
        <v>494</v>
      </c>
      <c r="F209" s="19"/>
      <c r="G209" s="9">
        <f>G210</f>
        <v>3979.6</v>
      </c>
    </row>
    <row r="210" spans="1:7" ht="17.5" customHeight="1" x14ac:dyDescent="0.25">
      <c r="A210" s="57" t="s">
        <v>102</v>
      </c>
      <c r="B210" s="63">
        <v>203</v>
      </c>
      <c r="C210" s="87" t="s">
        <v>99</v>
      </c>
      <c r="D210" s="23" t="s">
        <v>1</v>
      </c>
      <c r="E210" s="17" t="s">
        <v>494</v>
      </c>
      <c r="F210" s="17" t="s">
        <v>4</v>
      </c>
      <c r="G210" s="5">
        <f>G211</f>
        <v>3979.6</v>
      </c>
    </row>
    <row r="211" spans="1:7" ht="18.7" customHeight="1" x14ac:dyDescent="0.25">
      <c r="A211" s="57" t="s">
        <v>242</v>
      </c>
      <c r="B211" s="15" t="s">
        <v>3</v>
      </c>
      <c r="C211" s="87" t="s">
        <v>99</v>
      </c>
      <c r="D211" s="23" t="s">
        <v>1</v>
      </c>
      <c r="E211" s="17" t="s">
        <v>494</v>
      </c>
      <c r="F211" s="17" t="s">
        <v>239</v>
      </c>
      <c r="G211" s="5">
        <v>3979.6</v>
      </c>
    </row>
    <row r="212" spans="1:7" ht="16.3" customHeight="1" x14ac:dyDescent="0.25">
      <c r="A212" s="16" t="s">
        <v>333</v>
      </c>
      <c r="B212" s="15" t="s">
        <v>3</v>
      </c>
      <c r="C212" s="14" t="s">
        <v>41</v>
      </c>
      <c r="D212" s="14"/>
      <c r="E212" s="14"/>
      <c r="F212" s="31"/>
      <c r="G212" s="2">
        <f>G213</f>
        <v>265</v>
      </c>
    </row>
    <row r="213" spans="1:7" ht="27.2" customHeight="1" x14ac:dyDescent="0.25">
      <c r="A213" s="16" t="s">
        <v>334</v>
      </c>
      <c r="B213" s="107">
        <v>203</v>
      </c>
      <c r="C213" s="14" t="s">
        <v>41</v>
      </c>
      <c r="D213" s="14" t="s">
        <v>1</v>
      </c>
      <c r="E213" s="14"/>
      <c r="F213" s="31"/>
      <c r="G213" s="2">
        <f>G214</f>
        <v>265</v>
      </c>
    </row>
    <row r="214" spans="1:7" ht="15.65" customHeight="1" x14ac:dyDescent="0.25">
      <c r="A214" s="21" t="s">
        <v>19</v>
      </c>
      <c r="B214" s="92" t="s">
        <v>3</v>
      </c>
      <c r="C214" s="19" t="s">
        <v>41</v>
      </c>
      <c r="D214" s="19" t="s">
        <v>1</v>
      </c>
      <c r="E214" s="20" t="s">
        <v>157</v>
      </c>
      <c r="F214" s="31"/>
      <c r="G214" s="9">
        <f>G215</f>
        <v>265</v>
      </c>
    </row>
    <row r="215" spans="1:7" ht="68.599999999999994" customHeight="1" x14ac:dyDescent="0.25">
      <c r="A215" s="22" t="s">
        <v>304</v>
      </c>
      <c r="B215" s="15" t="s">
        <v>3</v>
      </c>
      <c r="C215" s="19" t="s">
        <v>41</v>
      </c>
      <c r="D215" s="19" t="s">
        <v>1</v>
      </c>
      <c r="E215" s="19" t="s">
        <v>335</v>
      </c>
      <c r="F215" s="23"/>
      <c r="G215" s="9">
        <f>G216</f>
        <v>265</v>
      </c>
    </row>
    <row r="216" spans="1:7" ht="20.75" customHeight="1" x14ac:dyDescent="0.25">
      <c r="A216" s="57" t="s">
        <v>102</v>
      </c>
      <c r="B216" s="15" t="s">
        <v>3</v>
      </c>
      <c r="C216" s="17" t="s">
        <v>41</v>
      </c>
      <c r="D216" s="17" t="s">
        <v>1</v>
      </c>
      <c r="E216" s="17" t="s">
        <v>335</v>
      </c>
      <c r="F216" s="17" t="s">
        <v>4</v>
      </c>
      <c r="G216" s="9">
        <f>G217</f>
        <v>265</v>
      </c>
    </row>
    <row r="217" spans="1:7" ht="20.75" customHeight="1" x14ac:dyDescent="0.25">
      <c r="A217" s="57" t="s">
        <v>242</v>
      </c>
      <c r="B217" s="92" t="s">
        <v>3</v>
      </c>
      <c r="C217" s="17" t="s">
        <v>41</v>
      </c>
      <c r="D217" s="17" t="s">
        <v>1</v>
      </c>
      <c r="E217" s="17" t="s">
        <v>335</v>
      </c>
      <c r="F217" s="17" t="s">
        <v>239</v>
      </c>
      <c r="G217" s="9">
        <v>265</v>
      </c>
    </row>
    <row r="218" spans="1:7" ht="20.75" customHeight="1" x14ac:dyDescent="0.25">
      <c r="A218" s="16" t="s">
        <v>98</v>
      </c>
      <c r="B218" s="15" t="s">
        <v>3</v>
      </c>
      <c r="C218" s="14" t="s">
        <v>81</v>
      </c>
      <c r="D218" s="14"/>
      <c r="E218" s="14"/>
      <c r="F218" s="14"/>
      <c r="G218" s="2">
        <f>G219+G250+G308+G341+G285</f>
        <v>564479.39999999991</v>
      </c>
    </row>
    <row r="219" spans="1:7" ht="20.75" customHeight="1" x14ac:dyDescent="0.25">
      <c r="A219" s="16" t="s">
        <v>97</v>
      </c>
      <c r="B219" s="15" t="s">
        <v>3</v>
      </c>
      <c r="C219" s="14" t="s">
        <v>81</v>
      </c>
      <c r="D219" s="14" t="s">
        <v>9</v>
      </c>
      <c r="E219" s="14"/>
      <c r="F219" s="14"/>
      <c r="G219" s="2">
        <f>G220</f>
        <v>106280.1</v>
      </c>
    </row>
    <row r="220" spans="1:7" ht="14.95" customHeight="1" x14ac:dyDescent="0.25">
      <c r="A220" s="22" t="s">
        <v>84</v>
      </c>
      <c r="B220" s="15" t="s">
        <v>3</v>
      </c>
      <c r="C220" s="19" t="s">
        <v>81</v>
      </c>
      <c r="D220" s="19" t="s">
        <v>9</v>
      </c>
      <c r="E220" s="19" t="s">
        <v>188</v>
      </c>
      <c r="F220" s="19"/>
      <c r="G220" s="9">
        <f>G221+G231+G247+G240</f>
        <v>106280.1</v>
      </c>
    </row>
    <row r="221" spans="1:7" ht="14.95" customHeight="1" x14ac:dyDescent="0.25">
      <c r="A221" s="22" t="s">
        <v>96</v>
      </c>
      <c r="B221" s="15" t="s">
        <v>3</v>
      </c>
      <c r="C221" s="24" t="s">
        <v>81</v>
      </c>
      <c r="D221" s="24" t="s">
        <v>9</v>
      </c>
      <c r="E221" s="19" t="s">
        <v>189</v>
      </c>
      <c r="F221" s="19"/>
      <c r="G221" s="9">
        <f>G222+G224+G226+G228</f>
        <v>5808.3</v>
      </c>
    </row>
    <row r="222" spans="1:7" ht="53.7" customHeight="1" x14ac:dyDescent="0.25">
      <c r="A222" s="18" t="s">
        <v>74</v>
      </c>
      <c r="B222" s="20" t="s">
        <v>3</v>
      </c>
      <c r="C222" s="23" t="s">
        <v>81</v>
      </c>
      <c r="D222" s="23" t="s">
        <v>9</v>
      </c>
      <c r="E222" s="17" t="s">
        <v>189</v>
      </c>
      <c r="F222" s="17" t="s">
        <v>73</v>
      </c>
      <c r="G222" s="42">
        <f>G223</f>
        <v>430.3</v>
      </c>
    </row>
    <row r="223" spans="1:7" ht="14.95" customHeight="1" x14ac:dyDescent="0.25">
      <c r="A223" s="18" t="s">
        <v>72</v>
      </c>
      <c r="B223" s="92" t="s">
        <v>3</v>
      </c>
      <c r="C223" s="23" t="s">
        <v>81</v>
      </c>
      <c r="D223" s="23" t="s">
        <v>9</v>
      </c>
      <c r="E223" s="17" t="s">
        <v>189</v>
      </c>
      <c r="F223" s="17" t="s">
        <v>71</v>
      </c>
      <c r="G223" s="42">
        <v>430.3</v>
      </c>
    </row>
    <row r="224" spans="1:7" ht="27.2" x14ac:dyDescent="0.25">
      <c r="A224" s="18" t="s">
        <v>27</v>
      </c>
      <c r="B224" s="15" t="s">
        <v>3</v>
      </c>
      <c r="C224" s="23" t="s">
        <v>81</v>
      </c>
      <c r="D224" s="23" t="s">
        <v>9</v>
      </c>
      <c r="E224" s="17" t="s">
        <v>189</v>
      </c>
      <c r="F224" s="17" t="s">
        <v>26</v>
      </c>
      <c r="G224" s="42">
        <v>622.20000000000005</v>
      </c>
    </row>
    <row r="225" spans="1:7" ht="27.2" x14ac:dyDescent="0.25">
      <c r="A225" s="18" t="s">
        <v>25</v>
      </c>
      <c r="B225" s="15" t="s">
        <v>3</v>
      </c>
      <c r="C225" s="23" t="s">
        <v>81</v>
      </c>
      <c r="D225" s="23" t="s">
        <v>9</v>
      </c>
      <c r="E225" s="17" t="s">
        <v>189</v>
      </c>
      <c r="F225" s="17" t="s">
        <v>22</v>
      </c>
      <c r="G225" s="42">
        <v>701.9</v>
      </c>
    </row>
    <row r="226" spans="1:7" ht="27.2" x14ac:dyDescent="0.25">
      <c r="A226" s="25" t="s">
        <v>36</v>
      </c>
      <c r="B226" s="15" t="s">
        <v>3</v>
      </c>
      <c r="C226" s="23" t="s">
        <v>81</v>
      </c>
      <c r="D226" s="23" t="s">
        <v>9</v>
      </c>
      <c r="E226" s="17" t="s">
        <v>189</v>
      </c>
      <c r="F226" s="17" t="s">
        <v>35</v>
      </c>
      <c r="G226" s="5">
        <f>G227</f>
        <v>4753.8</v>
      </c>
    </row>
    <row r="227" spans="1:7" x14ac:dyDescent="0.25">
      <c r="A227" s="30" t="s">
        <v>59</v>
      </c>
      <c r="B227" s="15" t="s">
        <v>3</v>
      </c>
      <c r="C227" s="23" t="s">
        <v>81</v>
      </c>
      <c r="D227" s="23" t="s">
        <v>9</v>
      </c>
      <c r="E227" s="17" t="s">
        <v>189</v>
      </c>
      <c r="F227" s="17" t="s">
        <v>58</v>
      </c>
      <c r="G227" s="5">
        <v>4753.8</v>
      </c>
    </row>
    <row r="228" spans="1:7" x14ac:dyDescent="0.25">
      <c r="A228" s="18" t="s">
        <v>70</v>
      </c>
      <c r="B228" s="15" t="s">
        <v>3</v>
      </c>
      <c r="C228" s="23" t="s">
        <v>81</v>
      </c>
      <c r="D228" s="23" t="s">
        <v>9</v>
      </c>
      <c r="E228" s="17" t="s">
        <v>189</v>
      </c>
      <c r="F228" s="17" t="s">
        <v>69</v>
      </c>
      <c r="G228" s="5">
        <f>G229+G230</f>
        <v>2</v>
      </c>
    </row>
    <row r="229" spans="1:7" x14ac:dyDescent="0.25">
      <c r="A229" s="18" t="s">
        <v>622</v>
      </c>
      <c r="B229" s="15" t="s">
        <v>3</v>
      </c>
      <c r="C229" s="23" t="s">
        <v>81</v>
      </c>
      <c r="D229" s="23" t="s">
        <v>9</v>
      </c>
      <c r="E229" s="17" t="s">
        <v>189</v>
      </c>
      <c r="F229" s="17" t="s">
        <v>621</v>
      </c>
      <c r="G229" s="5">
        <v>2</v>
      </c>
    </row>
    <row r="230" spans="1:7" x14ac:dyDescent="0.25">
      <c r="A230" s="18" t="s">
        <v>68</v>
      </c>
      <c r="B230" s="15" t="s">
        <v>3</v>
      </c>
      <c r="C230" s="23" t="s">
        <v>81</v>
      </c>
      <c r="D230" s="23" t="s">
        <v>9</v>
      </c>
      <c r="E230" s="17" t="s">
        <v>189</v>
      </c>
      <c r="F230" s="17" t="s">
        <v>67</v>
      </c>
      <c r="G230" s="5">
        <v>0</v>
      </c>
    </row>
    <row r="231" spans="1:7" ht="40.75" x14ac:dyDescent="0.25">
      <c r="A231" s="35" t="s">
        <v>95</v>
      </c>
      <c r="B231" s="15" t="s">
        <v>3</v>
      </c>
      <c r="C231" s="34" t="s">
        <v>81</v>
      </c>
      <c r="D231" s="24" t="s">
        <v>9</v>
      </c>
      <c r="E231" s="19" t="s">
        <v>190</v>
      </c>
      <c r="F231" s="19"/>
      <c r="G231" s="9">
        <f>G233+G234+G236+G238</f>
        <v>73677.100000000006</v>
      </c>
    </row>
    <row r="232" spans="1:7" ht="54.35" x14ac:dyDescent="0.25">
      <c r="A232" s="18" t="s">
        <v>74</v>
      </c>
      <c r="B232" s="91" t="s">
        <v>3</v>
      </c>
      <c r="C232" s="40" t="s">
        <v>81</v>
      </c>
      <c r="D232" s="23" t="s">
        <v>9</v>
      </c>
      <c r="E232" s="17" t="s">
        <v>190</v>
      </c>
      <c r="F232" s="17" t="s">
        <v>73</v>
      </c>
      <c r="G232" s="5">
        <f>G233</f>
        <v>27370.5</v>
      </c>
    </row>
    <row r="233" spans="1:7" x14ac:dyDescent="0.25">
      <c r="A233" s="18" t="s">
        <v>72</v>
      </c>
      <c r="B233" s="41" t="s">
        <v>3</v>
      </c>
      <c r="C233" s="40" t="s">
        <v>81</v>
      </c>
      <c r="D233" s="23" t="s">
        <v>9</v>
      </c>
      <c r="E233" s="17" t="s">
        <v>190</v>
      </c>
      <c r="F233" s="17" t="s">
        <v>71</v>
      </c>
      <c r="G233" s="5">
        <v>27370.5</v>
      </c>
    </row>
    <row r="234" spans="1:7" ht="27.2" x14ac:dyDescent="0.25">
      <c r="A234" s="18" t="s">
        <v>27</v>
      </c>
      <c r="B234" s="41" t="s">
        <v>3</v>
      </c>
      <c r="C234" s="40" t="s">
        <v>81</v>
      </c>
      <c r="D234" s="23" t="s">
        <v>9</v>
      </c>
      <c r="E234" s="17" t="s">
        <v>190</v>
      </c>
      <c r="F234" s="17" t="s">
        <v>26</v>
      </c>
      <c r="G234" s="5">
        <f>G235</f>
        <v>1364.2</v>
      </c>
    </row>
    <row r="235" spans="1:7" ht="27.2" x14ac:dyDescent="0.25">
      <c r="A235" s="18" t="s">
        <v>25</v>
      </c>
      <c r="B235" s="41" t="s">
        <v>3</v>
      </c>
      <c r="C235" s="40" t="s">
        <v>81</v>
      </c>
      <c r="D235" s="23" t="s">
        <v>9</v>
      </c>
      <c r="E235" s="17" t="s">
        <v>190</v>
      </c>
      <c r="F235" s="17" t="s">
        <v>22</v>
      </c>
      <c r="G235" s="5">
        <v>1364.2</v>
      </c>
    </row>
    <row r="236" spans="1:7" ht="27.2" x14ac:dyDescent="0.25">
      <c r="A236" s="25" t="s">
        <v>36</v>
      </c>
      <c r="B236" s="41" t="s">
        <v>3</v>
      </c>
      <c r="C236" s="40" t="s">
        <v>81</v>
      </c>
      <c r="D236" s="23" t="s">
        <v>9</v>
      </c>
      <c r="E236" s="17" t="s">
        <v>190</v>
      </c>
      <c r="F236" s="17" t="s">
        <v>35</v>
      </c>
      <c r="G236" s="5">
        <f>G237</f>
        <v>44941.8</v>
      </c>
    </row>
    <row r="237" spans="1:7" ht="17.149999999999999" customHeight="1" x14ac:dyDescent="0.25">
      <c r="A237" s="30" t="s">
        <v>59</v>
      </c>
      <c r="B237" s="41" t="s">
        <v>3</v>
      </c>
      <c r="C237" s="40" t="s">
        <v>81</v>
      </c>
      <c r="D237" s="23" t="s">
        <v>9</v>
      </c>
      <c r="E237" s="17" t="s">
        <v>190</v>
      </c>
      <c r="F237" s="17" t="s">
        <v>58</v>
      </c>
      <c r="G237" s="5">
        <v>44941.8</v>
      </c>
    </row>
    <row r="238" spans="1:7" ht="14.95" customHeight="1" x14ac:dyDescent="0.25">
      <c r="A238" s="18" t="s">
        <v>70</v>
      </c>
      <c r="B238" s="41" t="s">
        <v>3</v>
      </c>
      <c r="C238" s="40" t="s">
        <v>81</v>
      </c>
      <c r="D238" s="23" t="s">
        <v>9</v>
      </c>
      <c r="E238" s="17" t="s">
        <v>190</v>
      </c>
      <c r="F238" s="17" t="s">
        <v>69</v>
      </c>
      <c r="G238" s="5">
        <f>G239</f>
        <v>0.6</v>
      </c>
    </row>
    <row r="239" spans="1:7" ht="14.95" customHeight="1" x14ac:dyDescent="0.25">
      <c r="A239" s="18" t="s">
        <v>68</v>
      </c>
      <c r="B239" s="41" t="s">
        <v>3</v>
      </c>
      <c r="C239" s="40" t="s">
        <v>81</v>
      </c>
      <c r="D239" s="23" t="s">
        <v>9</v>
      </c>
      <c r="E239" s="17" t="s">
        <v>190</v>
      </c>
      <c r="F239" s="17" t="s">
        <v>67</v>
      </c>
      <c r="G239" s="5">
        <v>0.6</v>
      </c>
    </row>
    <row r="240" spans="1:7" ht="18.350000000000001" customHeight="1" x14ac:dyDescent="0.25">
      <c r="A240" s="22" t="s">
        <v>336</v>
      </c>
      <c r="B240" s="41" t="s">
        <v>3</v>
      </c>
      <c r="C240" s="34" t="s">
        <v>81</v>
      </c>
      <c r="D240" s="24" t="s">
        <v>9</v>
      </c>
      <c r="E240" s="19" t="s">
        <v>337</v>
      </c>
      <c r="F240" s="17"/>
      <c r="G240" s="9">
        <f>G245+G241+G243</f>
        <v>25094.400000000001</v>
      </c>
    </row>
    <row r="241" spans="1:7" ht="54.35" customHeight="1" x14ac:dyDescent="0.25">
      <c r="A241" s="18" t="s">
        <v>74</v>
      </c>
      <c r="B241" s="41" t="s">
        <v>3</v>
      </c>
      <c r="C241" s="40" t="s">
        <v>81</v>
      </c>
      <c r="D241" s="23" t="s">
        <v>9</v>
      </c>
      <c r="E241" s="17" t="s">
        <v>337</v>
      </c>
      <c r="F241" s="17" t="s">
        <v>73</v>
      </c>
      <c r="G241" s="9">
        <f>G242</f>
        <v>37.9</v>
      </c>
    </row>
    <row r="242" spans="1:7" ht="17.149999999999999" customHeight="1" x14ac:dyDescent="0.25">
      <c r="A242" s="18" t="s">
        <v>72</v>
      </c>
      <c r="B242" s="41" t="s">
        <v>3</v>
      </c>
      <c r="C242" s="40" t="s">
        <v>81</v>
      </c>
      <c r="D242" s="23" t="s">
        <v>9</v>
      </c>
      <c r="E242" s="17" t="s">
        <v>337</v>
      </c>
      <c r="F242" s="17" t="s">
        <v>71</v>
      </c>
      <c r="G242" s="9">
        <v>37.9</v>
      </c>
    </row>
    <row r="243" spans="1:7" ht="28.05" customHeight="1" x14ac:dyDescent="0.25">
      <c r="A243" s="18" t="s">
        <v>27</v>
      </c>
      <c r="B243" s="41" t="s">
        <v>3</v>
      </c>
      <c r="C243" s="40" t="s">
        <v>81</v>
      </c>
      <c r="D243" s="23" t="s">
        <v>9</v>
      </c>
      <c r="E243" s="17" t="s">
        <v>337</v>
      </c>
      <c r="F243" s="17" t="s">
        <v>26</v>
      </c>
      <c r="G243" s="9">
        <f>G244</f>
        <v>16.5</v>
      </c>
    </row>
    <row r="244" spans="1:7" ht="31.95" customHeight="1" x14ac:dyDescent="0.25">
      <c r="A244" s="18" t="s">
        <v>25</v>
      </c>
      <c r="B244" s="41" t="s">
        <v>3</v>
      </c>
      <c r="C244" s="40" t="s">
        <v>81</v>
      </c>
      <c r="D244" s="23" t="s">
        <v>9</v>
      </c>
      <c r="E244" s="17" t="s">
        <v>337</v>
      </c>
      <c r="F244" s="17" t="s">
        <v>22</v>
      </c>
      <c r="G244" s="9">
        <v>16.5</v>
      </c>
    </row>
    <row r="245" spans="1:7" ht="14.95" customHeight="1" x14ac:dyDescent="0.25">
      <c r="A245" s="25" t="s">
        <v>36</v>
      </c>
      <c r="B245" s="41" t="s">
        <v>3</v>
      </c>
      <c r="C245" s="40" t="s">
        <v>81</v>
      </c>
      <c r="D245" s="23" t="s">
        <v>9</v>
      </c>
      <c r="E245" s="17" t="s">
        <v>337</v>
      </c>
      <c r="F245" s="17" t="s">
        <v>35</v>
      </c>
      <c r="G245" s="5">
        <f>G246</f>
        <v>25040</v>
      </c>
    </row>
    <row r="246" spans="1:7" x14ac:dyDescent="0.25">
      <c r="A246" s="30" t="s">
        <v>59</v>
      </c>
      <c r="B246" s="92" t="s">
        <v>3</v>
      </c>
      <c r="C246" s="40" t="s">
        <v>81</v>
      </c>
      <c r="D246" s="23" t="s">
        <v>9</v>
      </c>
      <c r="E246" s="17" t="s">
        <v>337</v>
      </c>
      <c r="F246" s="17" t="s">
        <v>58</v>
      </c>
      <c r="G246" s="5">
        <v>25040</v>
      </c>
    </row>
    <row r="247" spans="1:7" ht="27.2" x14ac:dyDescent="0.25">
      <c r="A247" s="39" t="s">
        <v>194</v>
      </c>
      <c r="B247" s="15" t="s">
        <v>3</v>
      </c>
      <c r="C247" s="19" t="s">
        <v>81</v>
      </c>
      <c r="D247" s="24" t="s">
        <v>9</v>
      </c>
      <c r="E247" s="19" t="s">
        <v>251</v>
      </c>
      <c r="F247" s="19"/>
      <c r="G247" s="9">
        <f>G248</f>
        <v>1700.3</v>
      </c>
    </row>
    <row r="248" spans="1:7" ht="27.2" x14ac:dyDescent="0.25">
      <c r="A248" s="25" t="s">
        <v>36</v>
      </c>
      <c r="B248" s="15" t="s">
        <v>3</v>
      </c>
      <c r="C248" s="17" t="s">
        <v>81</v>
      </c>
      <c r="D248" s="23" t="s">
        <v>9</v>
      </c>
      <c r="E248" s="17" t="s">
        <v>251</v>
      </c>
      <c r="F248" s="17" t="s">
        <v>35</v>
      </c>
      <c r="G248" s="5">
        <f>G249</f>
        <v>1700.3</v>
      </c>
    </row>
    <row r="249" spans="1:7" x14ac:dyDescent="0.25">
      <c r="A249" s="30" t="s">
        <v>59</v>
      </c>
      <c r="B249" s="15" t="s">
        <v>3</v>
      </c>
      <c r="C249" s="17" t="s">
        <v>81</v>
      </c>
      <c r="D249" s="23" t="s">
        <v>9</v>
      </c>
      <c r="E249" s="17" t="s">
        <v>251</v>
      </c>
      <c r="F249" s="17" t="s">
        <v>58</v>
      </c>
      <c r="G249" s="5">
        <v>1700.3</v>
      </c>
    </row>
    <row r="250" spans="1:7" x14ac:dyDescent="0.25">
      <c r="A250" s="16" t="s">
        <v>91</v>
      </c>
      <c r="B250" s="92" t="s">
        <v>3</v>
      </c>
      <c r="C250" s="14" t="s">
        <v>81</v>
      </c>
      <c r="D250" s="14" t="s">
        <v>23</v>
      </c>
      <c r="E250" s="14"/>
      <c r="F250" s="14"/>
      <c r="G250" s="2">
        <f>G251</f>
        <v>366892.49999999994</v>
      </c>
    </row>
    <row r="251" spans="1:7" x14ac:dyDescent="0.25">
      <c r="A251" s="22" t="s">
        <v>84</v>
      </c>
      <c r="B251" s="92" t="s">
        <v>3</v>
      </c>
      <c r="C251" s="19" t="s">
        <v>81</v>
      </c>
      <c r="D251" s="19" t="s">
        <v>23</v>
      </c>
      <c r="E251" s="19" t="s">
        <v>188</v>
      </c>
      <c r="F251" s="14"/>
      <c r="G251" s="9">
        <f>G252+G262+G271+G276</f>
        <v>366892.49999999994</v>
      </c>
    </row>
    <row r="252" spans="1:7" ht="27.2" x14ac:dyDescent="0.25">
      <c r="A252" s="22" t="s">
        <v>90</v>
      </c>
      <c r="B252" s="15" t="s">
        <v>3</v>
      </c>
      <c r="C252" s="19" t="s">
        <v>81</v>
      </c>
      <c r="D252" s="19" t="s">
        <v>23</v>
      </c>
      <c r="E252" s="19" t="s">
        <v>191</v>
      </c>
      <c r="F252" s="19"/>
      <c r="G252" s="9">
        <f>G253+G255+G257+G259</f>
        <v>93605.7</v>
      </c>
    </row>
    <row r="253" spans="1:7" ht="54.35" x14ac:dyDescent="0.25">
      <c r="A253" s="18" t="s">
        <v>74</v>
      </c>
      <c r="B253" s="15" t="s">
        <v>3</v>
      </c>
      <c r="C253" s="17" t="s">
        <v>81</v>
      </c>
      <c r="D253" s="17" t="s">
        <v>23</v>
      </c>
      <c r="E253" s="17" t="s">
        <v>191</v>
      </c>
      <c r="F253" s="17" t="s">
        <v>73</v>
      </c>
      <c r="G253" s="5">
        <f>G254</f>
        <v>42831.5</v>
      </c>
    </row>
    <row r="254" spans="1:7" x14ac:dyDescent="0.25">
      <c r="A254" s="18" t="s">
        <v>72</v>
      </c>
      <c r="B254" s="15" t="s">
        <v>3</v>
      </c>
      <c r="C254" s="17" t="s">
        <v>81</v>
      </c>
      <c r="D254" s="17" t="s">
        <v>23</v>
      </c>
      <c r="E254" s="17" t="s">
        <v>191</v>
      </c>
      <c r="F254" s="17" t="s">
        <v>71</v>
      </c>
      <c r="G254" s="5">
        <v>42831.5</v>
      </c>
    </row>
    <row r="255" spans="1:7" ht="27.2" x14ac:dyDescent="0.25">
      <c r="A255" s="18" t="s">
        <v>27</v>
      </c>
      <c r="B255" s="15" t="s">
        <v>3</v>
      </c>
      <c r="C255" s="17" t="s">
        <v>81</v>
      </c>
      <c r="D255" s="17" t="s">
        <v>23</v>
      </c>
      <c r="E255" s="17" t="s">
        <v>191</v>
      </c>
      <c r="F255" s="17" t="s">
        <v>26</v>
      </c>
      <c r="G255" s="5">
        <f>G256</f>
        <v>44384.2</v>
      </c>
    </row>
    <row r="256" spans="1:7" ht="27.2" x14ac:dyDescent="0.25">
      <c r="A256" s="18" t="s">
        <v>25</v>
      </c>
      <c r="B256" s="15" t="s">
        <v>3</v>
      </c>
      <c r="C256" s="17" t="s">
        <v>81</v>
      </c>
      <c r="D256" s="17" t="s">
        <v>23</v>
      </c>
      <c r="E256" s="17" t="s">
        <v>191</v>
      </c>
      <c r="F256" s="17" t="s">
        <v>22</v>
      </c>
      <c r="G256" s="5">
        <v>44384.2</v>
      </c>
    </row>
    <row r="257" spans="1:7" ht="27.2" x14ac:dyDescent="0.25">
      <c r="A257" s="25" t="s">
        <v>36</v>
      </c>
      <c r="B257" s="15" t="s">
        <v>3</v>
      </c>
      <c r="C257" s="17" t="s">
        <v>81</v>
      </c>
      <c r="D257" s="17" t="s">
        <v>23</v>
      </c>
      <c r="E257" s="17" t="s">
        <v>191</v>
      </c>
      <c r="F257" s="17" t="s">
        <v>35</v>
      </c>
      <c r="G257" s="5">
        <f>G258</f>
        <v>2547.4</v>
      </c>
    </row>
    <row r="258" spans="1:7" x14ac:dyDescent="0.25">
      <c r="A258" s="30" t="s">
        <v>59</v>
      </c>
      <c r="B258" s="15" t="s">
        <v>3</v>
      </c>
      <c r="C258" s="17" t="s">
        <v>81</v>
      </c>
      <c r="D258" s="17" t="s">
        <v>23</v>
      </c>
      <c r="E258" s="17" t="s">
        <v>191</v>
      </c>
      <c r="F258" s="17" t="s">
        <v>58</v>
      </c>
      <c r="G258" s="5">
        <v>2547.4</v>
      </c>
    </row>
    <row r="259" spans="1:7" x14ac:dyDescent="0.25">
      <c r="A259" s="18" t="s">
        <v>70</v>
      </c>
      <c r="B259" s="15" t="s">
        <v>3</v>
      </c>
      <c r="C259" s="17" t="s">
        <v>81</v>
      </c>
      <c r="D259" s="17" t="s">
        <v>23</v>
      </c>
      <c r="E259" s="17" t="s">
        <v>191</v>
      </c>
      <c r="F259" s="17" t="s">
        <v>69</v>
      </c>
      <c r="G259" s="5">
        <f>G261+G260</f>
        <v>3842.6</v>
      </c>
    </row>
    <row r="260" spans="1:7" x14ac:dyDescent="0.25">
      <c r="A260" s="18" t="s">
        <v>622</v>
      </c>
      <c r="B260" s="92" t="s">
        <v>3</v>
      </c>
      <c r="C260" s="17" t="s">
        <v>81</v>
      </c>
      <c r="D260" s="17" t="s">
        <v>23</v>
      </c>
      <c r="E260" s="17" t="s">
        <v>191</v>
      </c>
      <c r="F260" s="17" t="s">
        <v>621</v>
      </c>
      <c r="G260" s="5">
        <v>3</v>
      </c>
    </row>
    <row r="261" spans="1:7" x14ac:dyDescent="0.25">
      <c r="A261" s="18" t="s">
        <v>68</v>
      </c>
      <c r="B261" s="15" t="s">
        <v>3</v>
      </c>
      <c r="C261" s="17" t="s">
        <v>81</v>
      </c>
      <c r="D261" s="17" t="s">
        <v>23</v>
      </c>
      <c r="E261" s="17" t="s">
        <v>191</v>
      </c>
      <c r="F261" s="17" t="s">
        <v>67</v>
      </c>
      <c r="G261" s="5">
        <v>3839.6</v>
      </c>
    </row>
    <row r="262" spans="1:7" x14ac:dyDescent="0.25">
      <c r="A262" s="22" t="s">
        <v>302</v>
      </c>
      <c r="B262" s="15" t="s">
        <v>3</v>
      </c>
      <c r="C262" s="19" t="s">
        <v>81</v>
      </c>
      <c r="D262" s="19" t="s">
        <v>23</v>
      </c>
      <c r="E262" s="19" t="s">
        <v>193</v>
      </c>
      <c r="F262" s="19"/>
      <c r="G262" s="9">
        <f>G263+G265+G267+G269</f>
        <v>222252.19999999998</v>
      </c>
    </row>
    <row r="263" spans="1:7" ht="54.35" x14ac:dyDescent="0.25">
      <c r="A263" s="18" t="s">
        <v>74</v>
      </c>
      <c r="B263" s="15" t="s">
        <v>3</v>
      </c>
      <c r="C263" s="17" t="s">
        <v>81</v>
      </c>
      <c r="D263" s="17" t="s">
        <v>23</v>
      </c>
      <c r="E263" s="17" t="s">
        <v>193</v>
      </c>
      <c r="F263" s="17" t="s">
        <v>73</v>
      </c>
      <c r="G263" s="5">
        <f>G264</f>
        <v>152275.1</v>
      </c>
    </row>
    <row r="264" spans="1:7" x14ac:dyDescent="0.25">
      <c r="A264" s="18" t="s">
        <v>72</v>
      </c>
      <c r="B264" s="15" t="s">
        <v>3</v>
      </c>
      <c r="C264" s="17" t="s">
        <v>81</v>
      </c>
      <c r="D264" s="17" t="s">
        <v>23</v>
      </c>
      <c r="E264" s="17" t="s">
        <v>193</v>
      </c>
      <c r="F264" s="17" t="s">
        <v>71</v>
      </c>
      <c r="G264" s="5">
        <v>152275.1</v>
      </c>
    </row>
    <row r="265" spans="1:7" ht="27.2" x14ac:dyDescent="0.25">
      <c r="A265" s="18" t="s">
        <v>27</v>
      </c>
      <c r="B265" s="15" t="s">
        <v>3</v>
      </c>
      <c r="C265" s="17" t="s">
        <v>81</v>
      </c>
      <c r="D265" s="17" t="s">
        <v>23</v>
      </c>
      <c r="E265" s="17" t="s">
        <v>193</v>
      </c>
      <c r="F265" s="17" t="s">
        <v>26</v>
      </c>
      <c r="G265" s="5">
        <f>G266</f>
        <v>9947.7999999999993</v>
      </c>
    </row>
    <row r="266" spans="1:7" ht="27.2" x14ac:dyDescent="0.25">
      <c r="A266" s="18" t="s">
        <v>25</v>
      </c>
      <c r="B266" s="15" t="s">
        <v>3</v>
      </c>
      <c r="C266" s="17" t="s">
        <v>81</v>
      </c>
      <c r="D266" s="17" t="s">
        <v>23</v>
      </c>
      <c r="E266" s="17" t="s">
        <v>193</v>
      </c>
      <c r="F266" s="17" t="s">
        <v>22</v>
      </c>
      <c r="G266" s="5">
        <v>9947.7999999999993</v>
      </c>
    </row>
    <row r="267" spans="1:7" ht="27.2" x14ac:dyDescent="0.25">
      <c r="A267" s="25" t="s">
        <v>36</v>
      </c>
      <c r="B267" s="92" t="s">
        <v>3</v>
      </c>
      <c r="C267" s="17" t="s">
        <v>81</v>
      </c>
      <c r="D267" s="17" t="s">
        <v>23</v>
      </c>
      <c r="E267" s="17" t="s">
        <v>193</v>
      </c>
      <c r="F267" s="17" t="s">
        <v>35</v>
      </c>
      <c r="G267" s="5">
        <f>G268</f>
        <v>59991</v>
      </c>
    </row>
    <row r="268" spans="1:7" x14ac:dyDescent="0.25">
      <c r="A268" s="30" t="s">
        <v>59</v>
      </c>
      <c r="B268" s="15" t="s">
        <v>3</v>
      </c>
      <c r="C268" s="17" t="s">
        <v>81</v>
      </c>
      <c r="D268" s="17" t="s">
        <v>23</v>
      </c>
      <c r="E268" s="17" t="s">
        <v>193</v>
      </c>
      <c r="F268" s="17" t="s">
        <v>58</v>
      </c>
      <c r="G268" s="5">
        <v>59991</v>
      </c>
    </row>
    <row r="269" spans="1:7" x14ac:dyDescent="0.25">
      <c r="A269" s="18" t="s">
        <v>70</v>
      </c>
      <c r="B269" s="15" t="s">
        <v>3</v>
      </c>
      <c r="C269" s="17" t="s">
        <v>81</v>
      </c>
      <c r="D269" s="17" t="s">
        <v>23</v>
      </c>
      <c r="E269" s="17" t="s">
        <v>193</v>
      </c>
      <c r="F269" s="17" t="s">
        <v>69</v>
      </c>
      <c r="G269" s="5">
        <f>G270</f>
        <v>38.299999999999997</v>
      </c>
    </row>
    <row r="270" spans="1:7" x14ac:dyDescent="0.25">
      <c r="A270" s="18" t="s">
        <v>68</v>
      </c>
      <c r="B270" s="15" t="s">
        <v>3</v>
      </c>
      <c r="C270" s="17" t="s">
        <v>81</v>
      </c>
      <c r="D270" s="17" t="s">
        <v>23</v>
      </c>
      <c r="E270" s="17" t="s">
        <v>193</v>
      </c>
      <c r="F270" s="17" t="s">
        <v>67</v>
      </c>
      <c r="G270" s="5">
        <v>38.299999999999997</v>
      </c>
    </row>
    <row r="271" spans="1:7" ht="31.95" customHeight="1" x14ac:dyDescent="0.25">
      <c r="A271" s="39" t="s">
        <v>194</v>
      </c>
      <c r="B271" s="15" t="s">
        <v>3</v>
      </c>
      <c r="C271" s="19" t="s">
        <v>81</v>
      </c>
      <c r="D271" s="19" t="s">
        <v>23</v>
      </c>
      <c r="E271" s="19" t="s">
        <v>251</v>
      </c>
      <c r="F271" s="19"/>
      <c r="G271" s="9">
        <f>G272+G274</f>
        <v>13864.1</v>
      </c>
    </row>
    <row r="272" spans="1:7" ht="31.95" customHeight="1" x14ac:dyDescent="0.25">
      <c r="A272" s="18" t="s">
        <v>27</v>
      </c>
      <c r="B272" s="15" t="s">
        <v>3</v>
      </c>
      <c r="C272" s="17" t="s">
        <v>81</v>
      </c>
      <c r="D272" s="17" t="s">
        <v>23</v>
      </c>
      <c r="E272" s="17" t="s">
        <v>251</v>
      </c>
      <c r="F272" s="17" t="s">
        <v>26</v>
      </c>
      <c r="G272" s="5">
        <f>G273</f>
        <v>9698.2000000000007</v>
      </c>
    </row>
    <row r="273" spans="1:7" ht="29.25" customHeight="1" x14ac:dyDescent="0.25">
      <c r="A273" s="18" t="s">
        <v>25</v>
      </c>
      <c r="B273" s="15" t="s">
        <v>3</v>
      </c>
      <c r="C273" s="17" t="s">
        <v>81</v>
      </c>
      <c r="D273" s="17" t="s">
        <v>23</v>
      </c>
      <c r="E273" s="17" t="s">
        <v>251</v>
      </c>
      <c r="F273" s="17" t="s">
        <v>22</v>
      </c>
      <c r="G273" s="5">
        <v>9698.2000000000007</v>
      </c>
    </row>
    <row r="274" spans="1:7" ht="30.6" customHeight="1" x14ac:dyDescent="0.25">
      <c r="A274" s="25" t="s">
        <v>36</v>
      </c>
      <c r="B274" s="15" t="s">
        <v>3</v>
      </c>
      <c r="C274" s="17" t="s">
        <v>81</v>
      </c>
      <c r="D274" s="17" t="s">
        <v>23</v>
      </c>
      <c r="E274" s="17" t="s">
        <v>251</v>
      </c>
      <c r="F274" s="17" t="s">
        <v>35</v>
      </c>
      <c r="G274" s="5">
        <f>G275</f>
        <v>4165.8999999999996</v>
      </c>
    </row>
    <row r="275" spans="1:7" ht="18.350000000000001" customHeight="1" x14ac:dyDescent="0.25">
      <c r="A275" s="30" t="s">
        <v>59</v>
      </c>
      <c r="B275" s="15" t="s">
        <v>3</v>
      </c>
      <c r="C275" s="17" t="s">
        <v>81</v>
      </c>
      <c r="D275" s="17" t="s">
        <v>23</v>
      </c>
      <c r="E275" s="17" t="s">
        <v>251</v>
      </c>
      <c r="F275" s="17" t="s">
        <v>58</v>
      </c>
      <c r="G275" s="5">
        <v>4165.8999999999996</v>
      </c>
    </row>
    <row r="276" spans="1:7" ht="14.3" customHeight="1" x14ac:dyDescent="0.25">
      <c r="A276" s="22" t="s">
        <v>338</v>
      </c>
      <c r="B276" s="15" t="s">
        <v>3</v>
      </c>
      <c r="C276" s="19" t="s">
        <v>81</v>
      </c>
      <c r="D276" s="19" t="s">
        <v>23</v>
      </c>
      <c r="E276" s="19" t="s">
        <v>339</v>
      </c>
      <c r="F276" s="17"/>
      <c r="G276" s="9">
        <f>G281+G279+G277+G283</f>
        <v>37170.5</v>
      </c>
    </row>
    <row r="277" spans="1:7" ht="54.35" x14ac:dyDescent="0.25">
      <c r="A277" s="18" t="s">
        <v>74</v>
      </c>
      <c r="B277" s="15" t="s">
        <v>3</v>
      </c>
      <c r="C277" s="17" t="s">
        <v>81</v>
      </c>
      <c r="D277" s="17" t="s">
        <v>23</v>
      </c>
      <c r="E277" s="17" t="s">
        <v>339</v>
      </c>
      <c r="F277" s="17" t="s">
        <v>73</v>
      </c>
      <c r="G277" s="9">
        <f>G278</f>
        <v>7810.9</v>
      </c>
    </row>
    <row r="278" spans="1:7" x14ac:dyDescent="0.25">
      <c r="A278" s="18" t="s">
        <v>72</v>
      </c>
      <c r="B278" s="15" t="s">
        <v>3</v>
      </c>
      <c r="C278" s="17" t="s">
        <v>81</v>
      </c>
      <c r="D278" s="17" t="s">
        <v>23</v>
      </c>
      <c r="E278" s="17" t="s">
        <v>339</v>
      </c>
      <c r="F278" s="17" t="s">
        <v>71</v>
      </c>
      <c r="G278" s="9">
        <v>7810.9</v>
      </c>
    </row>
    <row r="279" spans="1:7" ht="27.2" x14ac:dyDescent="0.25">
      <c r="A279" s="18" t="s">
        <v>27</v>
      </c>
      <c r="B279" s="15" t="s">
        <v>3</v>
      </c>
      <c r="C279" s="17" t="s">
        <v>81</v>
      </c>
      <c r="D279" s="17" t="s">
        <v>23</v>
      </c>
      <c r="E279" s="17" t="s">
        <v>339</v>
      </c>
      <c r="F279" s="17" t="s">
        <v>26</v>
      </c>
      <c r="G279" s="9">
        <f>G280</f>
        <v>5430</v>
      </c>
    </row>
    <row r="280" spans="1:7" ht="27.2" x14ac:dyDescent="0.25">
      <c r="A280" s="18" t="s">
        <v>25</v>
      </c>
      <c r="B280" s="92" t="s">
        <v>3</v>
      </c>
      <c r="C280" s="17" t="s">
        <v>81</v>
      </c>
      <c r="D280" s="17" t="s">
        <v>23</v>
      </c>
      <c r="E280" s="17" t="s">
        <v>339</v>
      </c>
      <c r="F280" s="17" t="s">
        <v>22</v>
      </c>
      <c r="G280" s="9">
        <v>5430</v>
      </c>
    </row>
    <row r="281" spans="1:7" ht="27.2" x14ac:dyDescent="0.25">
      <c r="A281" s="25" t="s">
        <v>36</v>
      </c>
      <c r="B281" s="92" t="s">
        <v>3</v>
      </c>
      <c r="C281" s="17" t="s">
        <v>81</v>
      </c>
      <c r="D281" s="17" t="s">
        <v>23</v>
      </c>
      <c r="E281" s="17" t="s">
        <v>339</v>
      </c>
      <c r="F281" s="17" t="s">
        <v>35</v>
      </c>
      <c r="G281" s="5">
        <f>G282</f>
        <v>23519</v>
      </c>
    </row>
    <row r="282" spans="1:7" x14ac:dyDescent="0.25">
      <c r="A282" s="30" t="s">
        <v>59</v>
      </c>
      <c r="B282" s="15" t="s">
        <v>3</v>
      </c>
      <c r="C282" s="17" t="s">
        <v>81</v>
      </c>
      <c r="D282" s="17" t="s">
        <v>23</v>
      </c>
      <c r="E282" s="17" t="s">
        <v>339</v>
      </c>
      <c r="F282" s="17" t="s">
        <v>58</v>
      </c>
      <c r="G282" s="5">
        <v>23519</v>
      </c>
    </row>
    <row r="283" spans="1:7" x14ac:dyDescent="0.25">
      <c r="A283" s="18" t="s">
        <v>70</v>
      </c>
      <c r="B283" s="15" t="s">
        <v>3</v>
      </c>
      <c r="C283" s="17" t="s">
        <v>81</v>
      </c>
      <c r="D283" s="17" t="s">
        <v>23</v>
      </c>
      <c r="E283" s="17" t="s">
        <v>339</v>
      </c>
      <c r="F283" s="17" t="s">
        <v>69</v>
      </c>
      <c r="G283" s="5">
        <f>G284</f>
        <v>410.6</v>
      </c>
    </row>
    <row r="284" spans="1:7" x14ac:dyDescent="0.25">
      <c r="A284" s="18" t="s">
        <v>68</v>
      </c>
      <c r="B284" s="15" t="s">
        <v>3</v>
      </c>
      <c r="C284" s="17" t="s">
        <v>81</v>
      </c>
      <c r="D284" s="17" t="s">
        <v>23</v>
      </c>
      <c r="E284" s="17" t="s">
        <v>339</v>
      </c>
      <c r="F284" s="17" t="s">
        <v>67</v>
      </c>
      <c r="G284" s="5">
        <v>410.6</v>
      </c>
    </row>
    <row r="285" spans="1:7" x14ac:dyDescent="0.25">
      <c r="A285" s="86" t="s">
        <v>238</v>
      </c>
      <c r="B285" s="15" t="s">
        <v>3</v>
      </c>
      <c r="C285" s="14" t="s">
        <v>81</v>
      </c>
      <c r="D285" s="14" t="s">
        <v>1</v>
      </c>
      <c r="E285" s="31"/>
      <c r="F285" s="14"/>
      <c r="G285" s="2">
        <f>G286</f>
        <v>47419.599999999991</v>
      </c>
    </row>
    <row r="286" spans="1:7" x14ac:dyDescent="0.25">
      <c r="A286" s="22" t="s">
        <v>84</v>
      </c>
      <c r="B286" s="15" t="s">
        <v>3</v>
      </c>
      <c r="C286" s="19" t="s">
        <v>81</v>
      </c>
      <c r="D286" s="19" t="s">
        <v>1</v>
      </c>
      <c r="E286" s="19" t="s">
        <v>188</v>
      </c>
      <c r="F286" s="17"/>
      <c r="G286" s="9">
        <f>G287+G298</f>
        <v>47419.599999999991</v>
      </c>
    </row>
    <row r="287" spans="1:7" x14ac:dyDescent="0.25">
      <c r="A287" s="22" t="s">
        <v>89</v>
      </c>
      <c r="B287" s="15" t="s">
        <v>3</v>
      </c>
      <c r="C287" s="19" t="s">
        <v>81</v>
      </c>
      <c r="D287" s="19" t="s">
        <v>1</v>
      </c>
      <c r="E287" s="19" t="s">
        <v>192</v>
      </c>
      <c r="F287" s="19"/>
      <c r="G287" s="9">
        <f>G288</f>
        <v>8256.2999999999993</v>
      </c>
    </row>
    <row r="288" spans="1:7" x14ac:dyDescent="0.25">
      <c r="A288" s="18" t="s">
        <v>75</v>
      </c>
      <c r="B288" s="15" t="s">
        <v>3</v>
      </c>
      <c r="C288" s="17" t="s">
        <v>81</v>
      </c>
      <c r="D288" s="17" t="s">
        <v>1</v>
      </c>
      <c r="E288" s="17" t="s">
        <v>192</v>
      </c>
      <c r="F288" s="17"/>
      <c r="G288" s="5">
        <f>G289+G291+G293+G296</f>
        <v>8256.2999999999993</v>
      </c>
    </row>
    <row r="289" spans="1:7" ht="58.6" customHeight="1" x14ac:dyDescent="0.25">
      <c r="A289" s="18" t="s">
        <v>74</v>
      </c>
      <c r="B289" s="15" t="s">
        <v>3</v>
      </c>
      <c r="C289" s="17" t="s">
        <v>81</v>
      </c>
      <c r="D289" s="17" t="s">
        <v>1</v>
      </c>
      <c r="E289" s="17" t="s">
        <v>192</v>
      </c>
      <c r="F289" s="17" t="s">
        <v>73</v>
      </c>
      <c r="G289" s="5">
        <f>G290</f>
        <v>5339.5</v>
      </c>
    </row>
    <row r="290" spans="1:7" ht="14.95" customHeight="1" x14ac:dyDescent="0.25">
      <c r="A290" s="18" t="s">
        <v>72</v>
      </c>
      <c r="B290" s="15" t="s">
        <v>3</v>
      </c>
      <c r="C290" s="17" t="s">
        <v>81</v>
      </c>
      <c r="D290" s="17" t="s">
        <v>1</v>
      </c>
      <c r="E290" s="17" t="s">
        <v>192</v>
      </c>
      <c r="F290" s="17" t="s">
        <v>71</v>
      </c>
      <c r="G290" s="5">
        <v>5339.5</v>
      </c>
    </row>
    <row r="291" spans="1:7" ht="25.3" customHeight="1" x14ac:dyDescent="0.25">
      <c r="A291" s="18" t="s">
        <v>27</v>
      </c>
      <c r="B291" s="15" t="s">
        <v>3</v>
      </c>
      <c r="C291" s="17" t="s">
        <v>81</v>
      </c>
      <c r="D291" s="17" t="s">
        <v>1</v>
      </c>
      <c r="E291" s="17" t="s">
        <v>192</v>
      </c>
      <c r="F291" s="17" t="s">
        <v>26</v>
      </c>
      <c r="G291" s="5">
        <f>G292</f>
        <v>544.1</v>
      </c>
    </row>
    <row r="292" spans="1:7" ht="25.3" customHeight="1" x14ac:dyDescent="0.25">
      <c r="A292" s="18" t="s">
        <v>25</v>
      </c>
      <c r="B292" s="15" t="s">
        <v>3</v>
      </c>
      <c r="C292" s="17" t="s">
        <v>81</v>
      </c>
      <c r="D292" s="17" t="s">
        <v>1</v>
      </c>
      <c r="E292" s="17" t="s">
        <v>192</v>
      </c>
      <c r="F292" s="17" t="s">
        <v>22</v>
      </c>
      <c r="G292" s="5">
        <v>544.1</v>
      </c>
    </row>
    <row r="293" spans="1:7" ht="25.3" customHeight="1" x14ac:dyDescent="0.25">
      <c r="A293" s="25" t="s">
        <v>36</v>
      </c>
      <c r="B293" s="15" t="s">
        <v>3</v>
      </c>
      <c r="C293" s="17" t="s">
        <v>81</v>
      </c>
      <c r="D293" s="17" t="s">
        <v>1</v>
      </c>
      <c r="E293" s="17" t="s">
        <v>192</v>
      </c>
      <c r="F293" s="17" t="s">
        <v>35</v>
      </c>
      <c r="G293" s="5">
        <f>G294+G295</f>
        <v>2355.9</v>
      </c>
    </row>
    <row r="294" spans="1:7" ht="14.95" customHeight="1" x14ac:dyDescent="0.25">
      <c r="A294" s="30" t="s">
        <v>59</v>
      </c>
      <c r="B294" s="15" t="s">
        <v>3</v>
      </c>
      <c r="C294" s="17" t="s">
        <v>81</v>
      </c>
      <c r="D294" s="17" t="s">
        <v>1</v>
      </c>
      <c r="E294" s="17" t="s">
        <v>192</v>
      </c>
      <c r="F294" s="17" t="s">
        <v>58</v>
      </c>
      <c r="G294" s="5">
        <v>547</v>
      </c>
    </row>
    <row r="295" spans="1:7" ht="14.95" customHeight="1" x14ac:dyDescent="0.25">
      <c r="A295" s="18" t="s">
        <v>34</v>
      </c>
      <c r="B295" s="15" t="s">
        <v>3</v>
      </c>
      <c r="C295" s="17" t="s">
        <v>81</v>
      </c>
      <c r="D295" s="17" t="s">
        <v>1</v>
      </c>
      <c r="E295" s="17" t="s">
        <v>192</v>
      </c>
      <c r="F295" s="17" t="s">
        <v>32</v>
      </c>
      <c r="G295" s="5">
        <v>1808.9</v>
      </c>
    </row>
    <row r="296" spans="1:7" ht="14.95" customHeight="1" x14ac:dyDescent="0.25">
      <c r="A296" s="18" t="s">
        <v>70</v>
      </c>
      <c r="B296" s="15" t="s">
        <v>3</v>
      </c>
      <c r="C296" s="17" t="s">
        <v>81</v>
      </c>
      <c r="D296" s="17" t="s">
        <v>1</v>
      </c>
      <c r="E296" s="17" t="s">
        <v>192</v>
      </c>
      <c r="F296" s="17" t="s">
        <v>69</v>
      </c>
      <c r="G296" s="5">
        <f>G297</f>
        <v>16.8</v>
      </c>
    </row>
    <row r="297" spans="1:7" ht="14.95" customHeight="1" x14ac:dyDescent="0.25">
      <c r="A297" s="18" t="s">
        <v>68</v>
      </c>
      <c r="B297" s="15" t="s">
        <v>3</v>
      </c>
      <c r="C297" s="17" t="s">
        <v>81</v>
      </c>
      <c r="D297" s="17" t="s">
        <v>1</v>
      </c>
      <c r="E297" s="17" t="s">
        <v>192</v>
      </c>
      <c r="F297" s="17" t="s">
        <v>67</v>
      </c>
      <c r="G297" s="5">
        <v>16.8</v>
      </c>
    </row>
    <row r="298" spans="1:7" ht="27.2" customHeight="1" x14ac:dyDescent="0.25">
      <c r="A298" s="18" t="s">
        <v>343</v>
      </c>
      <c r="B298" s="15" t="s">
        <v>3</v>
      </c>
      <c r="C298" s="19" t="s">
        <v>81</v>
      </c>
      <c r="D298" s="19" t="s">
        <v>1</v>
      </c>
      <c r="E298" s="19" t="s">
        <v>344</v>
      </c>
      <c r="F298" s="17"/>
      <c r="G298" s="5">
        <f>G299+G303+G301+G306</f>
        <v>39163.299999999996</v>
      </c>
    </row>
    <row r="299" spans="1:7" ht="57.75" customHeight="1" x14ac:dyDescent="0.25">
      <c r="A299" s="18" t="s">
        <v>74</v>
      </c>
      <c r="B299" s="15" t="s">
        <v>3</v>
      </c>
      <c r="C299" s="17" t="s">
        <v>81</v>
      </c>
      <c r="D299" s="17" t="s">
        <v>1</v>
      </c>
      <c r="E299" s="17" t="s">
        <v>344</v>
      </c>
      <c r="F299" s="17" t="s">
        <v>73</v>
      </c>
      <c r="G299" s="5">
        <f>G300</f>
        <v>1199.5999999999999</v>
      </c>
    </row>
    <row r="300" spans="1:7" ht="14.95" customHeight="1" x14ac:dyDescent="0.25">
      <c r="A300" s="18" t="s">
        <v>72</v>
      </c>
      <c r="B300" s="15" t="s">
        <v>3</v>
      </c>
      <c r="C300" s="17" t="s">
        <v>81</v>
      </c>
      <c r="D300" s="17" t="s">
        <v>1</v>
      </c>
      <c r="E300" s="17" t="s">
        <v>345</v>
      </c>
      <c r="F300" s="17" t="s">
        <v>71</v>
      </c>
      <c r="G300" s="5">
        <v>1199.5999999999999</v>
      </c>
    </row>
    <row r="301" spans="1:7" ht="26" customHeight="1" x14ac:dyDescent="0.25">
      <c r="A301" s="18" t="s">
        <v>27</v>
      </c>
      <c r="B301" s="15" t="s">
        <v>3</v>
      </c>
      <c r="C301" s="17" t="s">
        <v>81</v>
      </c>
      <c r="D301" s="17" t="s">
        <v>1</v>
      </c>
      <c r="E301" s="17" t="s">
        <v>344</v>
      </c>
      <c r="F301" s="17" t="s">
        <v>26</v>
      </c>
      <c r="G301" s="5">
        <f>G302</f>
        <v>16.100000000000001</v>
      </c>
    </row>
    <row r="302" spans="1:7" ht="26" customHeight="1" x14ac:dyDescent="0.25">
      <c r="A302" s="18" t="s">
        <v>25</v>
      </c>
      <c r="B302" s="15" t="s">
        <v>3</v>
      </c>
      <c r="C302" s="17" t="s">
        <v>81</v>
      </c>
      <c r="D302" s="17" t="s">
        <v>1</v>
      </c>
      <c r="E302" s="17" t="s">
        <v>344</v>
      </c>
      <c r="F302" s="17" t="s">
        <v>22</v>
      </c>
      <c r="G302" s="5">
        <v>16.100000000000001</v>
      </c>
    </row>
    <row r="303" spans="1:7" ht="27.2" x14ac:dyDescent="0.25">
      <c r="A303" s="25" t="s">
        <v>36</v>
      </c>
      <c r="B303" s="92" t="s">
        <v>3</v>
      </c>
      <c r="C303" s="17" t="s">
        <v>81</v>
      </c>
      <c r="D303" s="17" t="s">
        <v>1</v>
      </c>
      <c r="E303" s="17" t="s">
        <v>344</v>
      </c>
      <c r="F303" s="17" t="s">
        <v>35</v>
      </c>
      <c r="G303" s="5">
        <f>G304+G305</f>
        <v>37932.9</v>
      </c>
    </row>
    <row r="304" spans="1:7" ht="17.149999999999999" customHeight="1" x14ac:dyDescent="0.25">
      <c r="A304" s="30" t="s">
        <v>59</v>
      </c>
      <c r="B304" s="92" t="s">
        <v>3</v>
      </c>
      <c r="C304" s="17" t="s">
        <v>81</v>
      </c>
      <c r="D304" s="17" t="s">
        <v>1</v>
      </c>
      <c r="E304" s="17" t="s">
        <v>344</v>
      </c>
      <c r="F304" s="17" t="s">
        <v>58</v>
      </c>
      <c r="G304" s="5">
        <v>10873.9</v>
      </c>
    </row>
    <row r="305" spans="1:7" ht="17.149999999999999" customHeight="1" x14ac:dyDescent="0.25">
      <c r="A305" s="18" t="s">
        <v>34</v>
      </c>
      <c r="B305" s="15" t="s">
        <v>3</v>
      </c>
      <c r="C305" s="17" t="s">
        <v>81</v>
      </c>
      <c r="D305" s="17" t="s">
        <v>1</v>
      </c>
      <c r="E305" s="17" t="s">
        <v>344</v>
      </c>
      <c r="F305" s="17" t="s">
        <v>32</v>
      </c>
      <c r="G305" s="5">
        <v>27059</v>
      </c>
    </row>
    <row r="306" spans="1:7" ht="17.149999999999999" customHeight="1" x14ac:dyDescent="0.25">
      <c r="A306" s="18" t="s">
        <v>70</v>
      </c>
      <c r="B306" s="15" t="s">
        <v>3</v>
      </c>
      <c r="C306" s="17" t="s">
        <v>81</v>
      </c>
      <c r="D306" s="17" t="s">
        <v>1</v>
      </c>
      <c r="E306" s="17" t="s">
        <v>344</v>
      </c>
      <c r="F306" s="17" t="s">
        <v>69</v>
      </c>
      <c r="G306" s="5">
        <f>G307</f>
        <v>14.7</v>
      </c>
    </row>
    <row r="307" spans="1:7" ht="17.149999999999999" customHeight="1" x14ac:dyDescent="0.25">
      <c r="A307" s="18" t="s">
        <v>68</v>
      </c>
      <c r="B307" s="15" t="s">
        <v>3</v>
      </c>
      <c r="C307" s="17" t="s">
        <v>81</v>
      </c>
      <c r="D307" s="17" t="s">
        <v>1</v>
      </c>
      <c r="E307" s="17" t="s">
        <v>344</v>
      </c>
      <c r="F307" s="17" t="s">
        <v>67</v>
      </c>
      <c r="G307" s="5">
        <v>14.7</v>
      </c>
    </row>
    <row r="308" spans="1:7" ht="17.5" customHeight="1" x14ac:dyDescent="0.25">
      <c r="A308" s="16" t="s">
        <v>88</v>
      </c>
      <c r="B308" s="15" t="s">
        <v>3</v>
      </c>
      <c r="C308" s="14" t="s">
        <v>81</v>
      </c>
      <c r="D308" s="14" t="s">
        <v>81</v>
      </c>
      <c r="E308" s="14"/>
      <c r="F308" s="14"/>
      <c r="G308" s="2">
        <f>G309+G323+G336</f>
        <v>8442.5999999999985</v>
      </c>
    </row>
    <row r="309" spans="1:7" ht="19.2" customHeight="1" x14ac:dyDescent="0.25">
      <c r="A309" s="22" t="s">
        <v>195</v>
      </c>
      <c r="B309" s="92" t="s">
        <v>3</v>
      </c>
      <c r="C309" s="19" t="s">
        <v>81</v>
      </c>
      <c r="D309" s="19" t="s">
        <v>81</v>
      </c>
      <c r="E309" s="20" t="s">
        <v>196</v>
      </c>
      <c r="F309" s="14"/>
      <c r="G309" s="9">
        <f>G310+G313+G318</f>
        <v>2613.1999999999998</v>
      </c>
    </row>
    <row r="310" spans="1:7" ht="54.35" x14ac:dyDescent="0.25">
      <c r="A310" s="22" t="s">
        <v>87</v>
      </c>
      <c r="B310" s="15" t="s">
        <v>3</v>
      </c>
      <c r="C310" s="19" t="s">
        <v>81</v>
      </c>
      <c r="D310" s="19" t="s">
        <v>81</v>
      </c>
      <c r="E310" s="20" t="s">
        <v>252</v>
      </c>
      <c r="F310" s="29"/>
      <c r="G310" s="9">
        <f>G311</f>
        <v>9.1999999999999993</v>
      </c>
    </row>
    <row r="311" spans="1:7" ht="27.2" x14ac:dyDescent="0.25">
      <c r="A311" s="25" t="s">
        <v>36</v>
      </c>
      <c r="B311" s="15" t="s">
        <v>3</v>
      </c>
      <c r="C311" s="17" t="s">
        <v>81</v>
      </c>
      <c r="D311" s="17" t="s">
        <v>81</v>
      </c>
      <c r="E311" s="26" t="s">
        <v>252</v>
      </c>
      <c r="F311" s="17" t="s">
        <v>35</v>
      </c>
      <c r="G311" s="5">
        <f>G312</f>
        <v>9.1999999999999993</v>
      </c>
    </row>
    <row r="312" spans="1:7" x14ac:dyDescent="0.25">
      <c r="A312" s="30" t="s">
        <v>34</v>
      </c>
      <c r="B312" s="15" t="s">
        <v>3</v>
      </c>
      <c r="C312" s="17" t="s">
        <v>81</v>
      </c>
      <c r="D312" s="17" t="s">
        <v>81</v>
      </c>
      <c r="E312" s="26" t="s">
        <v>252</v>
      </c>
      <c r="F312" s="17" t="s">
        <v>32</v>
      </c>
      <c r="G312" s="5">
        <v>9.1999999999999993</v>
      </c>
    </row>
    <row r="313" spans="1:7" ht="81.55" x14ac:dyDescent="0.25">
      <c r="A313" s="22" t="s">
        <v>197</v>
      </c>
      <c r="B313" s="15" t="s">
        <v>3</v>
      </c>
      <c r="C313" s="19" t="s">
        <v>81</v>
      </c>
      <c r="D313" s="19" t="s">
        <v>81</v>
      </c>
      <c r="E313" s="20" t="s">
        <v>253</v>
      </c>
      <c r="F313" s="19"/>
      <c r="G313" s="9">
        <f>G314+G316</f>
        <v>2398.6999999999998</v>
      </c>
    </row>
    <row r="314" spans="1:7" ht="30.6" customHeight="1" x14ac:dyDescent="0.25">
      <c r="A314" s="18" t="s">
        <v>27</v>
      </c>
      <c r="B314" s="92" t="s">
        <v>3</v>
      </c>
      <c r="C314" s="17" t="s">
        <v>81</v>
      </c>
      <c r="D314" s="17" t="s">
        <v>81</v>
      </c>
      <c r="E314" s="26" t="s">
        <v>253</v>
      </c>
      <c r="F314" s="17" t="s">
        <v>26</v>
      </c>
      <c r="G314" s="5">
        <f>G315</f>
        <v>1929.5</v>
      </c>
    </row>
    <row r="315" spans="1:7" ht="27.2" x14ac:dyDescent="0.25">
      <c r="A315" s="18" t="s">
        <v>25</v>
      </c>
      <c r="B315" s="15" t="s">
        <v>3</v>
      </c>
      <c r="C315" s="17" t="s">
        <v>81</v>
      </c>
      <c r="D315" s="17" t="s">
        <v>81</v>
      </c>
      <c r="E315" s="26" t="s">
        <v>253</v>
      </c>
      <c r="F315" s="17" t="s">
        <v>22</v>
      </c>
      <c r="G315" s="5">
        <v>1929.5</v>
      </c>
    </row>
    <row r="316" spans="1:7" ht="27.2" x14ac:dyDescent="0.25">
      <c r="A316" s="25" t="s">
        <v>36</v>
      </c>
      <c r="B316" s="15" t="s">
        <v>3</v>
      </c>
      <c r="C316" s="17" t="s">
        <v>81</v>
      </c>
      <c r="D316" s="17" t="s">
        <v>81</v>
      </c>
      <c r="E316" s="26" t="s">
        <v>253</v>
      </c>
      <c r="F316" s="17" t="s">
        <v>35</v>
      </c>
      <c r="G316" s="5">
        <f>G317</f>
        <v>469.2</v>
      </c>
    </row>
    <row r="317" spans="1:7" x14ac:dyDescent="0.25">
      <c r="A317" s="30" t="s">
        <v>59</v>
      </c>
      <c r="B317" s="15" t="s">
        <v>3</v>
      </c>
      <c r="C317" s="17" t="s">
        <v>81</v>
      </c>
      <c r="D317" s="17" t="s">
        <v>81</v>
      </c>
      <c r="E317" s="26" t="s">
        <v>253</v>
      </c>
      <c r="F317" s="17" t="s">
        <v>58</v>
      </c>
      <c r="G317" s="5">
        <v>469.2</v>
      </c>
    </row>
    <row r="318" spans="1:7" ht="81.55" x14ac:dyDescent="0.25">
      <c r="A318" s="38" t="s">
        <v>199</v>
      </c>
      <c r="B318" s="15" t="s">
        <v>3</v>
      </c>
      <c r="C318" s="19" t="s">
        <v>81</v>
      </c>
      <c r="D318" s="19" t="s">
        <v>81</v>
      </c>
      <c r="E318" s="20" t="s">
        <v>200</v>
      </c>
      <c r="F318" s="19"/>
      <c r="G318" s="9">
        <f>G319+G321</f>
        <v>205.3</v>
      </c>
    </row>
    <row r="319" spans="1:7" ht="27.2" x14ac:dyDescent="0.25">
      <c r="A319" s="18" t="s">
        <v>27</v>
      </c>
      <c r="B319" s="92" t="s">
        <v>3</v>
      </c>
      <c r="C319" s="17" t="s">
        <v>81</v>
      </c>
      <c r="D319" s="17" t="s">
        <v>81</v>
      </c>
      <c r="E319" s="26" t="s">
        <v>200</v>
      </c>
      <c r="F319" s="17" t="s">
        <v>26</v>
      </c>
      <c r="G319" s="5">
        <f>G320</f>
        <v>205.3</v>
      </c>
    </row>
    <row r="320" spans="1:7" ht="27.2" x14ac:dyDescent="0.25">
      <c r="A320" s="18" t="s">
        <v>25</v>
      </c>
      <c r="B320" s="92" t="s">
        <v>3</v>
      </c>
      <c r="C320" s="17" t="s">
        <v>81</v>
      </c>
      <c r="D320" s="17" t="s">
        <v>81</v>
      </c>
      <c r="E320" s="26" t="s">
        <v>200</v>
      </c>
      <c r="F320" s="17" t="s">
        <v>22</v>
      </c>
      <c r="G320" s="5">
        <v>205.3</v>
      </c>
    </row>
    <row r="321" spans="1:7" ht="27.2" x14ac:dyDescent="0.25">
      <c r="A321" s="25" t="s">
        <v>36</v>
      </c>
      <c r="B321" s="15" t="s">
        <v>3</v>
      </c>
      <c r="C321" s="17" t="s">
        <v>81</v>
      </c>
      <c r="D321" s="17" t="s">
        <v>81</v>
      </c>
      <c r="E321" s="26" t="s">
        <v>200</v>
      </c>
      <c r="F321" s="17" t="s">
        <v>35</v>
      </c>
      <c r="G321" s="5">
        <f>G322</f>
        <v>0</v>
      </c>
    </row>
    <row r="322" spans="1:7" x14ac:dyDescent="0.25">
      <c r="A322" s="30" t="s">
        <v>59</v>
      </c>
      <c r="B322" s="15" t="s">
        <v>3</v>
      </c>
      <c r="C322" s="17" t="s">
        <v>81</v>
      </c>
      <c r="D322" s="17" t="s">
        <v>81</v>
      </c>
      <c r="E322" s="26" t="s">
        <v>200</v>
      </c>
      <c r="F322" s="17" t="s">
        <v>58</v>
      </c>
      <c r="G322" s="5">
        <v>0</v>
      </c>
    </row>
    <row r="323" spans="1:7" x14ac:dyDescent="0.25">
      <c r="A323" s="22" t="s">
        <v>86</v>
      </c>
      <c r="B323" s="15" t="s">
        <v>3</v>
      </c>
      <c r="C323" s="19" t="s">
        <v>81</v>
      </c>
      <c r="D323" s="19" t="s">
        <v>81</v>
      </c>
      <c r="E323" s="19" t="s">
        <v>201</v>
      </c>
      <c r="F323" s="19"/>
      <c r="G323" s="9">
        <f>G324+G331</f>
        <v>4791.3999999999996</v>
      </c>
    </row>
    <row r="324" spans="1:7" x14ac:dyDescent="0.25">
      <c r="A324" s="22" t="s">
        <v>202</v>
      </c>
      <c r="B324" s="15" t="s">
        <v>3</v>
      </c>
      <c r="C324" s="19" t="s">
        <v>81</v>
      </c>
      <c r="D324" s="19" t="s">
        <v>81</v>
      </c>
      <c r="E324" s="19" t="s">
        <v>203</v>
      </c>
      <c r="F324" s="19"/>
      <c r="G324" s="9">
        <f>G325+G327+G329</f>
        <v>4727.8999999999996</v>
      </c>
    </row>
    <row r="325" spans="1:7" ht="54.35" x14ac:dyDescent="0.25">
      <c r="A325" s="18" t="s">
        <v>74</v>
      </c>
      <c r="B325" s="15" t="s">
        <v>3</v>
      </c>
      <c r="C325" s="17" t="s">
        <v>81</v>
      </c>
      <c r="D325" s="17" t="s">
        <v>81</v>
      </c>
      <c r="E325" s="17" t="s">
        <v>203</v>
      </c>
      <c r="F325" s="17" t="s">
        <v>73</v>
      </c>
      <c r="G325" s="5">
        <f>G326</f>
        <v>3525.7</v>
      </c>
    </row>
    <row r="326" spans="1:7" x14ac:dyDescent="0.25">
      <c r="A326" s="18" t="s">
        <v>72</v>
      </c>
      <c r="B326" s="15" t="s">
        <v>3</v>
      </c>
      <c r="C326" s="17" t="s">
        <v>81</v>
      </c>
      <c r="D326" s="17" t="s">
        <v>81</v>
      </c>
      <c r="E326" s="17" t="s">
        <v>203</v>
      </c>
      <c r="F326" s="17" t="s">
        <v>71</v>
      </c>
      <c r="G326" s="5">
        <v>3525.7</v>
      </c>
    </row>
    <row r="327" spans="1:7" ht="27.2" x14ac:dyDescent="0.25">
      <c r="A327" s="18" t="s">
        <v>27</v>
      </c>
      <c r="B327" s="92" t="s">
        <v>3</v>
      </c>
      <c r="C327" s="17" t="s">
        <v>81</v>
      </c>
      <c r="D327" s="17" t="s">
        <v>81</v>
      </c>
      <c r="E327" s="17" t="s">
        <v>203</v>
      </c>
      <c r="F327" s="17" t="s">
        <v>26</v>
      </c>
      <c r="G327" s="5">
        <f>G328</f>
        <v>1200.5</v>
      </c>
    </row>
    <row r="328" spans="1:7" ht="27.2" x14ac:dyDescent="0.25">
      <c r="A328" s="18" t="s">
        <v>25</v>
      </c>
      <c r="B328" s="15" t="s">
        <v>3</v>
      </c>
      <c r="C328" s="17" t="s">
        <v>81</v>
      </c>
      <c r="D328" s="17" t="s">
        <v>81</v>
      </c>
      <c r="E328" s="17" t="s">
        <v>203</v>
      </c>
      <c r="F328" s="17" t="s">
        <v>22</v>
      </c>
      <c r="G328" s="5">
        <v>1200.5</v>
      </c>
    </row>
    <row r="329" spans="1:7" x14ac:dyDescent="0.25">
      <c r="A329" s="18" t="s">
        <v>70</v>
      </c>
      <c r="B329" s="15" t="s">
        <v>3</v>
      </c>
      <c r="C329" s="17" t="s">
        <v>81</v>
      </c>
      <c r="D329" s="17" t="s">
        <v>81</v>
      </c>
      <c r="E329" s="17" t="s">
        <v>203</v>
      </c>
      <c r="F329" s="17" t="s">
        <v>69</v>
      </c>
      <c r="G329" s="5">
        <f>G330</f>
        <v>1.7</v>
      </c>
    </row>
    <row r="330" spans="1:7" x14ac:dyDescent="0.25">
      <c r="A330" s="18" t="s">
        <v>68</v>
      </c>
      <c r="B330" s="15" t="s">
        <v>3</v>
      </c>
      <c r="C330" s="17" t="s">
        <v>81</v>
      </c>
      <c r="D330" s="17" t="s">
        <v>81</v>
      </c>
      <c r="E330" s="17" t="s">
        <v>203</v>
      </c>
      <c r="F330" s="17" t="s">
        <v>67</v>
      </c>
      <c r="G330" s="5">
        <v>1.7</v>
      </c>
    </row>
    <row r="331" spans="1:7" x14ac:dyDescent="0.25">
      <c r="A331" s="22" t="s">
        <v>576</v>
      </c>
      <c r="B331" s="15" t="s">
        <v>3</v>
      </c>
      <c r="C331" s="19" t="s">
        <v>81</v>
      </c>
      <c r="D331" s="19" t="s">
        <v>81</v>
      </c>
      <c r="E331" s="19" t="s">
        <v>577</v>
      </c>
      <c r="F331" s="19"/>
      <c r="G331" s="9">
        <f>G332+G334</f>
        <v>63.5</v>
      </c>
    </row>
    <row r="332" spans="1:7" ht="56.4" customHeight="1" x14ac:dyDescent="0.25">
      <c r="A332" s="18" t="s">
        <v>74</v>
      </c>
      <c r="B332" s="15" t="s">
        <v>3</v>
      </c>
      <c r="C332" s="17" t="s">
        <v>81</v>
      </c>
      <c r="D332" s="17" t="s">
        <v>81</v>
      </c>
      <c r="E332" s="17" t="s">
        <v>577</v>
      </c>
      <c r="F332" s="17" t="s">
        <v>73</v>
      </c>
      <c r="G332" s="5">
        <f>G333</f>
        <v>62.8</v>
      </c>
    </row>
    <row r="333" spans="1:7" ht="18" customHeight="1" x14ac:dyDescent="0.25">
      <c r="A333" s="18" t="s">
        <v>72</v>
      </c>
      <c r="B333" s="15" t="s">
        <v>3</v>
      </c>
      <c r="C333" s="17" t="s">
        <v>81</v>
      </c>
      <c r="D333" s="17" t="s">
        <v>81</v>
      </c>
      <c r="E333" s="17" t="s">
        <v>577</v>
      </c>
      <c r="F333" s="17" t="s">
        <v>71</v>
      </c>
      <c r="G333" s="5">
        <v>62.8</v>
      </c>
    </row>
    <row r="334" spans="1:7" ht="18" customHeight="1" x14ac:dyDescent="0.25">
      <c r="A334" s="18" t="s">
        <v>70</v>
      </c>
      <c r="B334" s="15" t="s">
        <v>3</v>
      </c>
      <c r="C334" s="17" t="s">
        <v>81</v>
      </c>
      <c r="D334" s="17" t="s">
        <v>81</v>
      </c>
      <c r="E334" s="17" t="s">
        <v>577</v>
      </c>
      <c r="F334" s="17" t="s">
        <v>69</v>
      </c>
      <c r="G334" s="5">
        <f>G335</f>
        <v>0.7</v>
      </c>
    </row>
    <row r="335" spans="1:7" ht="12.25" customHeight="1" x14ac:dyDescent="0.25">
      <c r="A335" s="18" t="s">
        <v>68</v>
      </c>
      <c r="B335" s="15" t="s">
        <v>3</v>
      </c>
      <c r="C335" s="17" t="s">
        <v>81</v>
      </c>
      <c r="D335" s="17" t="s">
        <v>81</v>
      </c>
      <c r="E335" s="17" t="s">
        <v>577</v>
      </c>
      <c r="F335" s="17" t="s">
        <v>67</v>
      </c>
      <c r="G335" s="5">
        <v>0.7</v>
      </c>
    </row>
    <row r="336" spans="1:7" ht="40.75" x14ac:dyDescent="0.25">
      <c r="A336" s="22" t="s">
        <v>259</v>
      </c>
      <c r="B336" s="92" t="s">
        <v>3</v>
      </c>
      <c r="C336" s="19" t="s">
        <v>81</v>
      </c>
      <c r="D336" s="19" t="s">
        <v>81</v>
      </c>
      <c r="E336" s="19" t="s">
        <v>260</v>
      </c>
      <c r="F336" s="19"/>
      <c r="G336" s="9">
        <f>G337+G339</f>
        <v>1038</v>
      </c>
    </row>
    <row r="337" spans="1:7" ht="27.2" x14ac:dyDescent="0.25">
      <c r="A337" s="18" t="s">
        <v>27</v>
      </c>
      <c r="B337" s="15" t="s">
        <v>3</v>
      </c>
      <c r="C337" s="17" t="s">
        <v>81</v>
      </c>
      <c r="D337" s="17" t="s">
        <v>81</v>
      </c>
      <c r="E337" s="17" t="s">
        <v>260</v>
      </c>
      <c r="F337" s="17" t="s">
        <v>26</v>
      </c>
      <c r="G337" s="5">
        <f>G338</f>
        <v>978</v>
      </c>
    </row>
    <row r="338" spans="1:7" ht="27.2" x14ac:dyDescent="0.25">
      <c r="A338" s="18" t="s">
        <v>25</v>
      </c>
      <c r="B338" s="15" t="s">
        <v>3</v>
      </c>
      <c r="C338" s="17" t="s">
        <v>81</v>
      </c>
      <c r="D338" s="17" t="s">
        <v>81</v>
      </c>
      <c r="E338" s="17" t="s">
        <v>260</v>
      </c>
      <c r="F338" s="17" t="s">
        <v>22</v>
      </c>
      <c r="G338" s="5">
        <v>978</v>
      </c>
    </row>
    <row r="339" spans="1:7" ht="27.2" x14ac:dyDescent="0.25">
      <c r="A339" s="25" t="s">
        <v>36</v>
      </c>
      <c r="B339" s="15" t="s">
        <v>3</v>
      </c>
      <c r="C339" s="17" t="s">
        <v>81</v>
      </c>
      <c r="D339" s="17" t="s">
        <v>81</v>
      </c>
      <c r="E339" s="17" t="s">
        <v>260</v>
      </c>
      <c r="F339" s="17" t="s">
        <v>35</v>
      </c>
      <c r="G339" s="5">
        <f>G340</f>
        <v>60</v>
      </c>
    </row>
    <row r="340" spans="1:7" x14ac:dyDescent="0.25">
      <c r="A340" s="30" t="s">
        <v>59</v>
      </c>
      <c r="B340" s="15" t="s">
        <v>3</v>
      </c>
      <c r="C340" s="17" t="s">
        <v>81</v>
      </c>
      <c r="D340" s="17" t="s">
        <v>81</v>
      </c>
      <c r="E340" s="17" t="s">
        <v>260</v>
      </c>
      <c r="F340" s="17" t="s">
        <v>58</v>
      </c>
      <c r="G340" s="5">
        <v>60</v>
      </c>
    </row>
    <row r="341" spans="1:7" x14ac:dyDescent="0.25">
      <c r="A341" s="37" t="s">
        <v>85</v>
      </c>
      <c r="B341" s="15" t="s">
        <v>3</v>
      </c>
      <c r="C341" s="14" t="s">
        <v>81</v>
      </c>
      <c r="D341" s="14" t="s">
        <v>80</v>
      </c>
      <c r="E341" s="14"/>
      <c r="F341" s="14"/>
      <c r="G341" s="2">
        <f>G345+G373+G376+G342+G384</f>
        <v>35444.6</v>
      </c>
    </row>
    <row r="342" spans="1:7" ht="27.2" x14ac:dyDescent="0.25">
      <c r="A342" s="79" t="s">
        <v>296</v>
      </c>
      <c r="B342" s="15" t="s">
        <v>3</v>
      </c>
      <c r="C342" s="19" t="s">
        <v>81</v>
      </c>
      <c r="D342" s="19" t="s">
        <v>80</v>
      </c>
      <c r="E342" s="19" t="s">
        <v>227</v>
      </c>
      <c r="F342" s="19"/>
      <c r="G342" s="9">
        <f>G343</f>
        <v>327.2</v>
      </c>
    </row>
    <row r="343" spans="1:7" ht="27.2" x14ac:dyDescent="0.25">
      <c r="A343" s="18" t="s">
        <v>27</v>
      </c>
      <c r="B343" s="15" t="s">
        <v>3</v>
      </c>
      <c r="C343" s="17" t="s">
        <v>81</v>
      </c>
      <c r="D343" s="17" t="s">
        <v>80</v>
      </c>
      <c r="E343" s="17" t="s">
        <v>227</v>
      </c>
      <c r="F343" s="17" t="s">
        <v>26</v>
      </c>
      <c r="G343" s="5">
        <f>G344</f>
        <v>327.2</v>
      </c>
    </row>
    <row r="344" spans="1:7" ht="27.2" x14ac:dyDescent="0.25">
      <c r="A344" s="18" t="s">
        <v>25</v>
      </c>
      <c r="B344" s="15" t="s">
        <v>3</v>
      </c>
      <c r="C344" s="17" t="s">
        <v>81</v>
      </c>
      <c r="D344" s="17" t="s">
        <v>80</v>
      </c>
      <c r="E344" s="17" t="s">
        <v>227</v>
      </c>
      <c r="F344" s="17" t="s">
        <v>22</v>
      </c>
      <c r="G344" s="5">
        <v>327.2</v>
      </c>
    </row>
    <row r="345" spans="1:7" x14ac:dyDescent="0.25">
      <c r="A345" s="22" t="s">
        <v>84</v>
      </c>
      <c r="B345" s="15" t="s">
        <v>3</v>
      </c>
      <c r="C345" s="19" t="s">
        <v>81</v>
      </c>
      <c r="D345" s="19" t="s">
        <v>80</v>
      </c>
      <c r="E345" s="19" t="s">
        <v>188</v>
      </c>
      <c r="F345" s="17"/>
      <c r="G345" s="9">
        <f>G346+G355+G367+G370+G395+G398+G392+G358</f>
        <v>30256.300000000003</v>
      </c>
    </row>
    <row r="346" spans="1:7" x14ac:dyDescent="0.25">
      <c r="A346" s="22" t="s">
        <v>83</v>
      </c>
      <c r="B346" s="15" t="s">
        <v>3</v>
      </c>
      <c r="C346" s="19" t="s">
        <v>81</v>
      </c>
      <c r="D346" s="19" t="s">
        <v>80</v>
      </c>
      <c r="E346" s="19" t="s">
        <v>204</v>
      </c>
      <c r="F346" s="17"/>
      <c r="G346" s="9">
        <f>G347+G349+G351+G353</f>
        <v>7947.3</v>
      </c>
    </row>
    <row r="347" spans="1:7" ht="54.35" x14ac:dyDescent="0.25">
      <c r="A347" s="18" t="s">
        <v>74</v>
      </c>
      <c r="B347" s="15" t="s">
        <v>3</v>
      </c>
      <c r="C347" s="17" t="s">
        <v>81</v>
      </c>
      <c r="D347" s="17" t="s">
        <v>80</v>
      </c>
      <c r="E347" s="17" t="s">
        <v>204</v>
      </c>
      <c r="F347" s="17" t="s">
        <v>73</v>
      </c>
      <c r="G347" s="5">
        <f>G348</f>
        <v>3658.4</v>
      </c>
    </row>
    <row r="348" spans="1:7" x14ac:dyDescent="0.25">
      <c r="A348" s="18" t="s">
        <v>72</v>
      </c>
      <c r="B348" s="15" t="s">
        <v>3</v>
      </c>
      <c r="C348" s="17" t="s">
        <v>81</v>
      </c>
      <c r="D348" s="17" t="s">
        <v>80</v>
      </c>
      <c r="E348" s="17" t="s">
        <v>204</v>
      </c>
      <c r="F348" s="17" t="s">
        <v>71</v>
      </c>
      <c r="G348" s="5">
        <v>3658.4</v>
      </c>
    </row>
    <row r="349" spans="1:7" ht="27.2" x14ac:dyDescent="0.25">
      <c r="A349" s="18" t="s">
        <v>27</v>
      </c>
      <c r="B349" s="15" t="s">
        <v>3</v>
      </c>
      <c r="C349" s="17" t="s">
        <v>81</v>
      </c>
      <c r="D349" s="17" t="s">
        <v>80</v>
      </c>
      <c r="E349" s="17" t="s">
        <v>204</v>
      </c>
      <c r="F349" s="17" t="s">
        <v>26</v>
      </c>
      <c r="G349" s="5">
        <f>G350</f>
        <v>218.5</v>
      </c>
    </row>
    <row r="350" spans="1:7" ht="27.2" x14ac:dyDescent="0.25">
      <c r="A350" s="18" t="s">
        <v>25</v>
      </c>
      <c r="B350" s="15" t="s">
        <v>3</v>
      </c>
      <c r="C350" s="17" t="s">
        <v>81</v>
      </c>
      <c r="D350" s="17" t="s">
        <v>80</v>
      </c>
      <c r="E350" s="17" t="s">
        <v>204</v>
      </c>
      <c r="F350" s="17" t="s">
        <v>22</v>
      </c>
      <c r="G350" s="5">
        <v>218.5</v>
      </c>
    </row>
    <row r="351" spans="1:7" ht="27.2" x14ac:dyDescent="0.25">
      <c r="A351" s="25" t="s">
        <v>36</v>
      </c>
      <c r="B351" s="92" t="s">
        <v>3</v>
      </c>
      <c r="C351" s="17" t="s">
        <v>81</v>
      </c>
      <c r="D351" s="17" t="s">
        <v>80</v>
      </c>
      <c r="E351" s="17" t="s">
        <v>204</v>
      </c>
      <c r="F351" s="17" t="s">
        <v>35</v>
      </c>
      <c r="G351" s="5">
        <f>G352</f>
        <v>4069.1</v>
      </c>
    </row>
    <row r="352" spans="1:7" x14ac:dyDescent="0.25">
      <c r="A352" s="30" t="s">
        <v>59</v>
      </c>
      <c r="B352" s="15" t="s">
        <v>3</v>
      </c>
      <c r="C352" s="17" t="s">
        <v>81</v>
      </c>
      <c r="D352" s="17" t="s">
        <v>80</v>
      </c>
      <c r="E352" s="17" t="s">
        <v>204</v>
      </c>
      <c r="F352" s="17" t="s">
        <v>58</v>
      </c>
      <c r="G352" s="5">
        <v>4069.1</v>
      </c>
    </row>
    <row r="353" spans="1:7" x14ac:dyDescent="0.25">
      <c r="A353" s="18" t="s">
        <v>70</v>
      </c>
      <c r="B353" s="15" t="s">
        <v>3</v>
      </c>
      <c r="C353" s="17" t="s">
        <v>81</v>
      </c>
      <c r="D353" s="17" t="s">
        <v>80</v>
      </c>
      <c r="E353" s="17" t="s">
        <v>204</v>
      </c>
      <c r="F353" s="17" t="s">
        <v>69</v>
      </c>
      <c r="G353" s="5">
        <f>G354</f>
        <v>1.3</v>
      </c>
    </row>
    <row r="354" spans="1:7" x14ac:dyDescent="0.25">
      <c r="A354" s="18" t="s">
        <v>68</v>
      </c>
      <c r="B354" s="15" t="s">
        <v>3</v>
      </c>
      <c r="C354" s="17" t="s">
        <v>81</v>
      </c>
      <c r="D354" s="17" t="s">
        <v>80</v>
      </c>
      <c r="E354" s="17" t="s">
        <v>204</v>
      </c>
      <c r="F354" s="17" t="s">
        <v>67</v>
      </c>
      <c r="G354" s="5">
        <v>1.3</v>
      </c>
    </row>
    <row r="355" spans="1:7" x14ac:dyDescent="0.25">
      <c r="A355" s="22" t="s">
        <v>82</v>
      </c>
      <c r="B355" s="15" t="s">
        <v>3</v>
      </c>
      <c r="C355" s="19" t="s">
        <v>81</v>
      </c>
      <c r="D355" s="19" t="s">
        <v>80</v>
      </c>
      <c r="E355" s="19" t="s">
        <v>205</v>
      </c>
      <c r="F355" s="19"/>
      <c r="G355" s="9">
        <f>G356</f>
        <v>519.79999999999995</v>
      </c>
    </row>
    <row r="356" spans="1:7" ht="27.2" x14ac:dyDescent="0.25">
      <c r="A356" s="18" t="s">
        <v>27</v>
      </c>
      <c r="B356" s="15" t="s">
        <v>3</v>
      </c>
      <c r="C356" s="17" t="s">
        <v>81</v>
      </c>
      <c r="D356" s="17" t="s">
        <v>80</v>
      </c>
      <c r="E356" s="17" t="s">
        <v>205</v>
      </c>
      <c r="F356" s="17" t="s">
        <v>26</v>
      </c>
      <c r="G356" s="5">
        <f>G357</f>
        <v>519.79999999999995</v>
      </c>
    </row>
    <row r="357" spans="1:7" ht="27.2" x14ac:dyDescent="0.25">
      <c r="A357" s="18" t="s">
        <v>25</v>
      </c>
      <c r="B357" s="15" t="s">
        <v>3</v>
      </c>
      <c r="C357" s="17" t="s">
        <v>81</v>
      </c>
      <c r="D357" s="17" t="s">
        <v>80</v>
      </c>
      <c r="E357" s="17" t="s">
        <v>205</v>
      </c>
      <c r="F357" s="17" t="s">
        <v>22</v>
      </c>
      <c r="G357" s="5">
        <v>519.79999999999995</v>
      </c>
    </row>
    <row r="358" spans="1:7" ht="27.2" x14ac:dyDescent="0.25">
      <c r="A358" s="22" t="s">
        <v>346</v>
      </c>
      <c r="B358" s="15" t="s">
        <v>3</v>
      </c>
      <c r="C358" s="19" t="s">
        <v>81</v>
      </c>
      <c r="D358" s="19" t="s">
        <v>80</v>
      </c>
      <c r="E358" s="19" t="s">
        <v>347</v>
      </c>
      <c r="F358" s="17"/>
      <c r="G358" s="5">
        <f>G363+G359+G361+G365</f>
        <v>9922.7000000000007</v>
      </c>
    </row>
    <row r="359" spans="1:7" ht="54.35" x14ac:dyDescent="0.25">
      <c r="A359" s="18" t="s">
        <v>74</v>
      </c>
      <c r="B359" s="15" t="s">
        <v>3</v>
      </c>
      <c r="C359" s="17" t="s">
        <v>81</v>
      </c>
      <c r="D359" s="17" t="s">
        <v>80</v>
      </c>
      <c r="E359" s="17" t="s">
        <v>347</v>
      </c>
      <c r="F359" s="17" t="s">
        <v>73</v>
      </c>
      <c r="G359" s="5">
        <f>G360</f>
        <v>8.6999999999999993</v>
      </c>
    </row>
    <row r="360" spans="1:7" x14ac:dyDescent="0.25">
      <c r="A360" s="18" t="s">
        <v>72</v>
      </c>
      <c r="B360" s="15" t="s">
        <v>3</v>
      </c>
      <c r="C360" s="17" t="s">
        <v>81</v>
      </c>
      <c r="D360" s="17" t="s">
        <v>80</v>
      </c>
      <c r="E360" s="17" t="s">
        <v>347</v>
      </c>
      <c r="F360" s="17" t="s">
        <v>71</v>
      </c>
      <c r="G360" s="5">
        <v>8.6999999999999993</v>
      </c>
    </row>
    <row r="361" spans="1:7" ht="27.2" x14ac:dyDescent="0.25">
      <c r="A361" s="18" t="s">
        <v>27</v>
      </c>
      <c r="B361" s="91">
        <v>203</v>
      </c>
      <c r="C361" s="17" t="s">
        <v>81</v>
      </c>
      <c r="D361" s="17" t="s">
        <v>80</v>
      </c>
      <c r="E361" s="17" t="s">
        <v>347</v>
      </c>
      <c r="F361" s="17" t="s">
        <v>26</v>
      </c>
      <c r="G361" s="5">
        <f>G362</f>
        <v>6</v>
      </c>
    </row>
    <row r="362" spans="1:7" ht="27.2" x14ac:dyDescent="0.25">
      <c r="A362" s="18" t="s">
        <v>25</v>
      </c>
      <c r="B362" s="15" t="s">
        <v>3</v>
      </c>
      <c r="C362" s="17" t="s">
        <v>81</v>
      </c>
      <c r="D362" s="17" t="s">
        <v>80</v>
      </c>
      <c r="E362" s="17" t="s">
        <v>347</v>
      </c>
      <c r="F362" s="17" t="s">
        <v>22</v>
      </c>
      <c r="G362" s="5">
        <v>6</v>
      </c>
    </row>
    <row r="363" spans="1:7" ht="27.2" x14ac:dyDescent="0.25">
      <c r="A363" s="25" t="s">
        <v>36</v>
      </c>
      <c r="B363" s="15" t="s">
        <v>3</v>
      </c>
      <c r="C363" s="17" t="s">
        <v>81</v>
      </c>
      <c r="D363" s="17" t="s">
        <v>80</v>
      </c>
      <c r="E363" s="17" t="s">
        <v>347</v>
      </c>
      <c r="F363" s="17" t="s">
        <v>35</v>
      </c>
      <c r="G363" s="5">
        <f>G364</f>
        <v>9904.1</v>
      </c>
    </row>
    <row r="364" spans="1:7" x14ac:dyDescent="0.25">
      <c r="A364" s="30" t="s">
        <v>59</v>
      </c>
      <c r="B364" s="92" t="s">
        <v>3</v>
      </c>
      <c r="C364" s="17" t="s">
        <v>81</v>
      </c>
      <c r="D364" s="17" t="s">
        <v>80</v>
      </c>
      <c r="E364" s="17" t="s">
        <v>347</v>
      </c>
      <c r="F364" s="17" t="s">
        <v>58</v>
      </c>
      <c r="G364" s="5">
        <v>9904.1</v>
      </c>
    </row>
    <row r="365" spans="1:7" x14ac:dyDescent="0.25">
      <c r="A365" s="18" t="s">
        <v>70</v>
      </c>
      <c r="B365" s="92" t="s">
        <v>3</v>
      </c>
      <c r="C365" s="17" t="s">
        <v>81</v>
      </c>
      <c r="D365" s="17" t="s">
        <v>80</v>
      </c>
      <c r="E365" s="17" t="s">
        <v>347</v>
      </c>
      <c r="F365" s="17" t="s">
        <v>69</v>
      </c>
      <c r="G365" s="5">
        <f>G366</f>
        <v>3.9</v>
      </c>
    </row>
    <row r="366" spans="1:7" x14ac:dyDescent="0.25">
      <c r="A366" s="18" t="s">
        <v>68</v>
      </c>
      <c r="B366" s="92" t="s">
        <v>3</v>
      </c>
      <c r="C366" s="17" t="s">
        <v>81</v>
      </c>
      <c r="D366" s="17" t="s">
        <v>80</v>
      </c>
      <c r="E366" s="17" t="s">
        <v>347</v>
      </c>
      <c r="F366" s="17" t="s">
        <v>67</v>
      </c>
      <c r="G366" s="5">
        <v>3.9</v>
      </c>
    </row>
    <row r="367" spans="1:7" ht="40.75" x14ac:dyDescent="0.25">
      <c r="A367" s="35" t="s">
        <v>206</v>
      </c>
      <c r="B367" s="15" t="s">
        <v>3</v>
      </c>
      <c r="C367" s="34" t="s">
        <v>81</v>
      </c>
      <c r="D367" s="19" t="s">
        <v>80</v>
      </c>
      <c r="E367" s="19" t="s">
        <v>207</v>
      </c>
      <c r="F367" s="17"/>
      <c r="G367" s="5">
        <f>G368</f>
        <v>11146.2</v>
      </c>
    </row>
    <row r="368" spans="1:7" ht="27.2" x14ac:dyDescent="0.25">
      <c r="A368" s="18" t="s">
        <v>27</v>
      </c>
      <c r="B368" s="15" t="s">
        <v>3</v>
      </c>
      <c r="C368" s="17" t="s">
        <v>81</v>
      </c>
      <c r="D368" s="17" t="s">
        <v>80</v>
      </c>
      <c r="E368" s="17" t="s">
        <v>207</v>
      </c>
      <c r="F368" s="17" t="s">
        <v>26</v>
      </c>
      <c r="G368" s="5">
        <f>G369</f>
        <v>11146.2</v>
      </c>
    </row>
    <row r="369" spans="1:7" ht="27.2" x14ac:dyDescent="0.25">
      <c r="A369" s="18" t="s">
        <v>25</v>
      </c>
      <c r="B369" s="92" t="s">
        <v>3</v>
      </c>
      <c r="C369" s="17" t="s">
        <v>81</v>
      </c>
      <c r="D369" s="17" t="s">
        <v>80</v>
      </c>
      <c r="E369" s="17" t="s">
        <v>207</v>
      </c>
      <c r="F369" s="17" t="s">
        <v>22</v>
      </c>
      <c r="G369" s="5">
        <v>11146.2</v>
      </c>
    </row>
    <row r="370" spans="1:7" ht="40.75" x14ac:dyDescent="0.25">
      <c r="A370" s="33" t="s">
        <v>208</v>
      </c>
      <c r="B370" s="15" t="s">
        <v>3</v>
      </c>
      <c r="C370" s="19" t="s">
        <v>81</v>
      </c>
      <c r="D370" s="19" t="s">
        <v>80</v>
      </c>
      <c r="E370" s="19" t="s">
        <v>209</v>
      </c>
      <c r="F370" s="19"/>
      <c r="G370" s="9">
        <f>G371</f>
        <v>586.6</v>
      </c>
    </row>
    <row r="371" spans="1:7" ht="27.2" x14ac:dyDescent="0.25">
      <c r="A371" s="18" t="s">
        <v>27</v>
      </c>
      <c r="B371" s="15" t="s">
        <v>3</v>
      </c>
      <c r="C371" s="17" t="s">
        <v>81</v>
      </c>
      <c r="D371" s="17" t="s">
        <v>80</v>
      </c>
      <c r="E371" s="17" t="s">
        <v>209</v>
      </c>
      <c r="F371" s="17" t="s">
        <v>26</v>
      </c>
      <c r="G371" s="5">
        <f>G372</f>
        <v>586.6</v>
      </c>
    </row>
    <row r="372" spans="1:7" ht="25.5" customHeight="1" x14ac:dyDescent="0.25">
      <c r="A372" s="18" t="s">
        <v>25</v>
      </c>
      <c r="B372" s="92" t="s">
        <v>3</v>
      </c>
      <c r="C372" s="17" t="s">
        <v>81</v>
      </c>
      <c r="D372" s="17" t="s">
        <v>80</v>
      </c>
      <c r="E372" s="17" t="s">
        <v>209</v>
      </c>
      <c r="F372" s="17" t="s">
        <v>22</v>
      </c>
      <c r="G372" s="5">
        <v>586.6</v>
      </c>
    </row>
    <row r="373" spans="1:7" ht="40.75" x14ac:dyDescent="0.25">
      <c r="A373" s="33" t="s">
        <v>301</v>
      </c>
      <c r="B373" s="15" t="s">
        <v>3</v>
      </c>
      <c r="C373" s="19" t="s">
        <v>81</v>
      </c>
      <c r="D373" s="19" t="s">
        <v>80</v>
      </c>
      <c r="E373" s="19" t="s">
        <v>210</v>
      </c>
      <c r="F373" s="19"/>
      <c r="G373" s="9">
        <f>G374</f>
        <v>527</v>
      </c>
    </row>
    <row r="374" spans="1:7" ht="27.2" x14ac:dyDescent="0.25">
      <c r="A374" s="18" t="s">
        <v>27</v>
      </c>
      <c r="B374" s="15" t="s">
        <v>3</v>
      </c>
      <c r="C374" s="17" t="s">
        <v>81</v>
      </c>
      <c r="D374" s="17" t="s">
        <v>80</v>
      </c>
      <c r="E374" s="17" t="s">
        <v>210</v>
      </c>
      <c r="F374" s="17" t="s">
        <v>26</v>
      </c>
      <c r="G374" s="5">
        <f>G375</f>
        <v>527</v>
      </c>
    </row>
    <row r="375" spans="1:7" ht="27.2" x14ac:dyDescent="0.25">
      <c r="A375" s="18" t="s">
        <v>25</v>
      </c>
      <c r="B375" s="15" t="s">
        <v>3</v>
      </c>
      <c r="C375" s="17" t="s">
        <v>81</v>
      </c>
      <c r="D375" s="17" t="s">
        <v>80</v>
      </c>
      <c r="E375" s="17" t="s">
        <v>210</v>
      </c>
      <c r="F375" s="17" t="s">
        <v>22</v>
      </c>
      <c r="G375" s="5">
        <v>527</v>
      </c>
    </row>
    <row r="376" spans="1:7" ht="31.95" customHeight="1" x14ac:dyDescent="0.25">
      <c r="A376" s="22" t="s">
        <v>300</v>
      </c>
      <c r="B376" s="15" t="s">
        <v>3</v>
      </c>
      <c r="C376" s="19" t="s">
        <v>81</v>
      </c>
      <c r="D376" s="19" t="s">
        <v>80</v>
      </c>
      <c r="E376" s="19" t="s">
        <v>211</v>
      </c>
      <c r="F376" s="19"/>
      <c r="G376" s="9">
        <f>G377+G379+G381</f>
        <v>2845.5999999999995</v>
      </c>
    </row>
    <row r="377" spans="1:7" ht="54.35" x14ac:dyDescent="0.25">
      <c r="A377" s="18" t="s">
        <v>74</v>
      </c>
      <c r="B377" s="81" t="s">
        <v>3</v>
      </c>
      <c r="C377" s="17" t="s">
        <v>81</v>
      </c>
      <c r="D377" s="17" t="s">
        <v>80</v>
      </c>
      <c r="E377" s="19" t="s">
        <v>211</v>
      </c>
      <c r="F377" s="17" t="s">
        <v>73</v>
      </c>
      <c r="G377" s="5">
        <f>G378</f>
        <v>8.1999999999999993</v>
      </c>
    </row>
    <row r="378" spans="1:7" x14ac:dyDescent="0.25">
      <c r="A378" s="18" t="s">
        <v>72</v>
      </c>
      <c r="B378" s="81" t="s">
        <v>3</v>
      </c>
      <c r="C378" s="17" t="s">
        <v>81</v>
      </c>
      <c r="D378" s="17" t="s">
        <v>80</v>
      </c>
      <c r="E378" s="19" t="s">
        <v>211</v>
      </c>
      <c r="F378" s="17" t="s">
        <v>71</v>
      </c>
      <c r="G378" s="5">
        <v>8.1999999999999993</v>
      </c>
    </row>
    <row r="379" spans="1:7" ht="27.2" x14ac:dyDescent="0.25">
      <c r="A379" s="18" t="s">
        <v>27</v>
      </c>
      <c r="B379" s="15" t="s">
        <v>3</v>
      </c>
      <c r="C379" s="17" t="s">
        <v>81</v>
      </c>
      <c r="D379" s="17" t="s">
        <v>80</v>
      </c>
      <c r="E379" s="19" t="s">
        <v>211</v>
      </c>
      <c r="F379" s="17" t="s">
        <v>26</v>
      </c>
      <c r="G379" s="5">
        <f>G380</f>
        <v>2619.6999999999998</v>
      </c>
    </row>
    <row r="380" spans="1:7" ht="27.2" x14ac:dyDescent="0.25">
      <c r="A380" s="18" t="s">
        <v>25</v>
      </c>
      <c r="B380" s="81" t="s">
        <v>3</v>
      </c>
      <c r="C380" s="17" t="s">
        <v>81</v>
      </c>
      <c r="D380" s="17" t="s">
        <v>80</v>
      </c>
      <c r="E380" s="19" t="s">
        <v>211</v>
      </c>
      <c r="F380" s="17" t="s">
        <v>22</v>
      </c>
      <c r="G380" s="5">
        <v>2619.6999999999998</v>
      </c>
    </row>
    <row r="381" spans="1:7" ht="27.2" x14ac:dyDescent="0.25">
      <c r="A381" s="25" t="s">
        <v>36</v>
      </c>
      <c r="B381" s="81" t="s">
        <v>3</v>
      </c>
      <c r="C381" s="17" t="s">
        <v>81</v>
      </c>
      <c r="D381" s="17" t="s">
        <v>80</v>
      </c>
      <c r="E381" s="19" t="s">
        <v>211</v>
      </c>
      <c r="F381" s="17" t="s">
        <v>35</v>
      </c>
      <c r="G381" s="5">
        <f>G382+G383</f>
        <v>217.7</v>
      </c>
    </row>
    <row r="382" spans="1:7" x14ac:dyDescent="0.25">
      <c r="A382" s="30" t="s">
        <v>59</v>
      </c>
      <c r="B382" s="81" t="s">
        <v>3</v>
      </c>
      <c r="C382" s="17" t="s">
        <v>81</v>
      </c>
      <c r="D382" s="17" t="s">
        <v>80</v>
      </c>
      <c r="E382" s="19" t="s">
        <v>211</v>
      </c>
      <c r="F382" s="17" t="s">
        <v>58</v>
      </c>
      <c r="G382" s="5">
        <v>177.2</v>
      </c>
    </row>
    <row r="383" spans="1:7" x14ac:dyDescent="0.25">
      <c r="A383" s="30" t="s">
        <v>34</v>
      </c>
      <c r="B383" s="81" t="s">
        <v>3</v>
      </c>
      <c r="C383" s="17" t="s">
        <v>81</v>
      </c>
      <c r="D383" s="17" t="s">
        <v>80</v>
      </c>
      <c r="E383" s="19" t="s">
        <v>211</v>
      </c>
      <c r="F383" s="17" t="s">
        <v>32</v>
      </c>
      <c r="G383" s="5">
        <v>40.5</v>
      </c>
    </row>
    <row r="384" spans="1:7" ht="40.75" x14ac:dyDescent="0.25">
      <c r="A384" s="80" t="s">
        <v>501</v>
      </c>
      <c r="B384" s="81" t="s">
        <v>3</v>
      </c>
      <c r="C384" s="56" t="s">
        <v>81</v>
      </c>
      <c r="D384" s="56" t="s">
        <v>80</v>
      </c>
      <c r="E384" s="56" t="s">
        <v>235</v>
      </c>
      <c r="F384" s="76"/>
      <c r="G384" s="5">
        <f>G385+G387+G389</f>
        <v>1488.5</v>
      </c>
    </row>
    <row r="385" spans="1:7" ht="54.35" x14ac:dyDescent="0.25">
      <c r="A385" s="18" t="s">
        <v>74</v>
      </c>
      <c r="B385" s="81" t="s">
        <v>3</v>
      </c>
      <c r="C385" s="56" t="s">
        <v>81</v>
      </c>
      <c r="D385" s="56" t="s">
        <v>80</v>
      </c>
      <c r="E385" s="56" t="s">
        <v>235</v>
      </c>
      <c r="F385" s="17" t="s">
        <v>73</v>
      </c>
      <c r="G385" s="5">
        <f>G386</f>
        <v>805.9</v>
      </c>
    </row>
    <row r="386" spans="1:7" x14ac:dyDescent="0.25">
      <c r="A386" s="18" t="s">
        <v>72</v>
      </c>
      <c r="B386" s="81" t="s">
        <v>3</v>
      </c>
      <c r="C386" s="56" t="s">
        <v>81</v>
      </c>
      <c r="D386" s="56" t="s">
        <v>80</v>
      </c>
      <c r="E386" s="56" t="s">
        <v>235</v>
      </c>
      <c r="F386" s="17" t="s">
        <v>71</v>
      </c>
      <c r="G386" s="5">
        <v>805.9</v>
      </c>
    </row>
    <row r="387" spans="1:7" ht="27.2" x14ac:dyDescent="0.25">
      <c r="A387" s="57" t="s">
        <v>27</v>
      </c>
      <c r="B387" s="81" t="s">
        <v>3</v>
      </c>
      <c r="C387" s="56" t="s">
        <v>81</v>
      </c>
      <c r="D387" s="56" t="s">
        <v>80</v>
      </c>
      <c r="E387" s="56" t="s">
        <v>235</v>
      </c>
      <c r="F387" s="56" t="s">
        <v>26</v>
      </c>
      <c r="G387" s="5">
        <f>G388</f>
        <v>608.5</v>
      </c>
    </row>
    <row r="388" spans="1:7" ht="27.2" x14ac:dyDescent="0.25">
      <c r="A388" s="57" t="s">
        <v>25</v>
      </c>
      <c r="B388" s="106" t="s">
        <v>3</v>
      </c>
      <c r="C388" s="56" t="s">
        <v>81</v>
      </c>
      <c r="D388" s="56" t="s">
        <v>80</v>
      </c>
      <c r="E388" s="56" t="s">
        <v>235</v>
      </c>
      <c r="F388" s="56" t="s">
        <v>22</v>
      </c>
      <c r="G388" s="5">
        <v>608.5</v>
      </c>
    </row>
    <row r="389" spans="1:7" ht="27.2" x14ac:dyDescent="0.25">
      <c r="A389" s="82" t="s">
        <v>36</v>
      </c>
      <c r="B389" s="81" t="s">
        <v>3</v>
      </c>
      <c r="C389" s="56" t="s">
        <v>81</v>
      </c>
      <c r="D389" s="56" t="s">
        <v>80</v>
      </c>
      <c r="E389" s="56" t="s">
        <v>235</v>
      </c>
      <c r="F389" s="56" t="s">
        <v>35</v>
      </c>
      <c r="G389" s="5">
        <f>G390+G391</f>
        <v>74.099999999999994</v>
      </c>
    </row>
    <row r="390" spans="1:7" x14ac:dyDescent="0.25">
      <c r="A390" s="83" t="s">
        <v>59</v>
      </c>
      <c r="B390" s="81" t="s">
        <v>3</v>
      </c>
      <c r="C390" s="56" t="s">
        <v>81</v>
      </c>
      <c r="D390" s="56" t="s">
        <v>80</v>
      </c>
      <c r="E390" s="56" t="s">
        <v>235</v>
      </c>
      <c r="F390" s="56" t="s">
        <v>58</v>
      </c>
      <c r="G390" s="5">
        <v>24.5</v>
      </c>
    </row>
    <row r="391" spans="1:7" x14ac:dyDescent="0.25">
      <c r="A391" s="30" t="s">
        <v>34</v>
      </c>
      <c r="B391" s="15" t="s">
        <v>3</v>
      </c>
      <c r="C391" s="56" t="s">
        <v>81</v>
      </c>
      <c r="D391" s="56" t="s">
        <v>80</v>
      </c>
      <c r="E391" s="56" t="s">
        <v>235</v>
      </c>
      <c r="F391" s="56" t="s">
        <v>32</v>
      </c>
      <c r="G391" s="5">
        <v>49.6</v>
      </c>
    </row>
    <row r="392" spans="1:7" ht="27.2" customHeight="1" x14ac:dyDescent="0.25">
      <c r="A392" s="80" t="s">
        <v>299</v>
      </c>
      <c r="B392" s="15" t="s">
        <v>3</v>
      </c>
      <c r="C392" s="76" t="s">
        <v>81</v>
      </c>
      <c r="D392" s="76" t="s">
        <v>80</v>
      </c>
      <c r="E392" s="76" t="s">
        <v>298</v>
      </c>
      <c r="F392" s="76"/>
      <c r="G392" s="9">
        <f>G393</f>
        <v>60</v>
      </c>
    </row>
    <row r="393" spans="1:7" ht="27.2" x14ac:dyDescent="0.25">
      <c r="A393" s="82" t="s">
        <v>36</v>
      </c>
      <c r="B393" s="15" t="s">
        <v>3</v>
      </c>
      <c r="C393" s="56" t="s">
        <v>81</v>
      </c>
      <c r="D393" s="56" t="s">
        <v>80</v>
      </c>
      <c r="E393" s="56" t="s">
        <v>297</v>
      </c>
      <c r="F393" s="56" t="s">
        <v>35</v>
      </c>
      <c r="G393" s="5">
        <f>G394</f>
        <v>60</v>
      </c>
    </row>
    <row r="394" spans="1:7" ht="18.350000000000001" customHeight="1" x14ac:dyDescent="0.25">
      <c r="A394" s="83" t="s">
        <v>59</v>
      </c>
      <c r="B394" s="15" t="s">
        <v>3</v>
      </c>
      <c r="C394" s="56" t="s">
        <v>81</v>
      </c>
      <c r="D394" s="56" t="s">
        <v>80</v>
      </c>
      <c r="E394" s="56" t="s">
        <v>297</v>
      </c>
      <c r="F394" s="56" t="s">
        <v>58</v>
      </c>
      <c r="G394" s="5">
        <v>60</v>
      </c>
    </row>
    <row r="395" spans="1:7" ht="54.35" x14ac:dyDescent="0.25">
      <c r="A395" s="22" t="s">
        <v>254</v>
      </c>
      <c r="B395" s="15" t="s">
        <v>3</v>
      </c>
      <c r="C395" s="19" t="s">
        <v>81</v>
      </c>
      <c r="D395" s="19" t="s">
        <v>80</v>
      </c>
      <c r="E395" s="19" t="s">
        <v>255</v>
      </c>
      <c r="F395" s="19"/>
      <c r="G395" s="5">
        <f>G396</f>
        <v>70</v>
      </c>
    </row>
    <row r="396" spans="1:7" ht="27.2" x14ac:dyDescent="0.25">
      <c r="A396" s="18" t="s">
        <v>27</v>
      </c>
      <c r="B396" s="15" t="s">
        <v>3</v>
      </c>
      <c r="C396" s="17" t="s">
        <v>81</v>
      </c>
      <c r="D396" s="17" t="s">
        <v>80</v>
      </c>
      <c r="E396" s="17" t="s">
        <v>255</v>
      </c>
      <c r="F396" s="17" t="s">
        <v>26</v>
      </c>
      <c r="G396" s="5">
        <f>G397</f>
        <v>70</v>
      </c>
    </row>
    <row r="397" spans="1:7" ht="27.2" x14ac:dyDescent="0.25">
      <c r="A397" s="18" t="s">
        <v>25</v>
      </c>
      <c r="B397" s="15" t="s">
        <v>3</v>
      </c>
      <c r="C397" s="17" t="s">
        <v>81</v>
      </c>
      <c r="D397" s="17" t="s">
        <v>80</v>
      </c>
      <c r="E397" s="17" t="s">
        <v>255</v>
      </c>
      <c r="F397" s="17" t="s">
        <v>22</v>
      </c>
      <c r="G397" s="5">
        <v>70</v>
      </c>
    </row>
    <row r="398" spans="1:7" ht="57.25" customHeight="1" x14ac:dyDescent="0.25">
      <c r="A398" s="22" t="s">
        <v>623</v>
      </c>
      <c r="B398" s="15" t="s">
        <v>3</v>
      </c>
      <c r="C398" s="19" t="s">
        <v>81</v>
      </c>
      <c r="D398" s="19" t="s">
        <v>80</v>
      </c>
      <c r="E398" s="19" t="s">
        <v>256</v>
      </c>
      <c r="F398" s="19"/>
      <c r="G398" s="5">
        <f>G399</f>
        <v>3.7</v>
      </c>
    </row>
    <row r="399" spans="1:7" ht="27.2" x14ac:dyDescent="0.25">
      <c r="A399" s="18" t="s">
        <v>27</v>
      </c>
      <c r="B399" s="92" t="s">
        <v>3</v>
      </c>
      <c r="C399" s="17" t="s">
        <v>81</v>
      </c>
      <c r="D399" s="17" t="s">
        <v>80</v>
      </c>
      <c r="E399" s="17" t="s">
        <v>256</v>
      </c>
      <c r="F399" s="17" t="s">
        <v>26</v>
      </c>
      <c r="G399" s="5">
        <f>G400</f>
        <v>3.7</v>
      </c>
    </row>
    <row r="400" spans="1:7" ht="27.2" x14ac:dyDescent="0.25">
      <c r="A400" s="18" t="s">
        <v>25</v>
      </c>
      <c r="B400" s="15" t="s">
        <v>3</v>
      </c>
      <c r="C400" s="17" t="s">
        <v>81</v>
      </c>
      <c r="D400" s="17" t="s">
        <v>80</v>
      </c>
      <c r="E400" s="17" t="s">
        <v>256</v>
      </c>
      <c r="F400" s="17" t="s">
        <v>22</v>
      </c>
      <c r="G400" s="5">
        <v>3.7</v>
      </c>
    </row>
    <row r="401" spans="1:7" x14ac:dyDescent="0.25">
      <c r="A401" s="16" t="s">
        <v>258</v>
      </c>
      <c r="B401" s="15" t="s">
        <v>3</v>
      </c>
      <c r="C401" s="14" t="s">
        <v>66</v>
      </c>
      <c r="D401" s="14" t="s">
        <v>226</v>
      </c>
      <c r="E401" s="14"/>
      <c r="F401" s="14"/>
      <c r="G401" s="2">
        <f>G402</f>
        <v>100801.7</v>
      </c>
    </row>
    <row r="402" spans="1:7" x14ac:dyDescent="0.25">
      <c r="A402" s="16" t="s">
        <v>79</v>
      </c>
      <c r="B402" s="15" t="s">
        <v>3</v>
      </c>
      <c r="C402" s="14" t="s">
        <v>66</v>
      </c>
      <c r="D402" s="14" t="s">
        <v>9</v>
      </c>
      <c r="E402" s="14"/>
      <c r="F402" s="14"/>
      <c r="G402" s="2">
        <f>G408+G403</f>
        <v>100801.7</v>
      </c>
    </row>
    <row r="403" spans="1:7" ht="27.2" x14ac:dyDescent="0.25">
      <c r="A403" s="79" t="s">
        <v>348</v>
      </c>
      <c r="B403" s="15" t="s">
        <v>3</v>
      </c>
      <c r="C403" s="19" t="s">
        <v>66</v>
      </c>
      <c r="D403" s="19" t="s">
        <v>9</v>
      </c>
      <c r="E403" s="19" t="s">
        <v>227</v>
      </c>
      <c r="F403" s="14"/>
      <c r="G403" s="9">
        <f>G404+G406</f>
        <v>503</v>
      </c>
    </row>
    <row r="404" spans="1:7" ht="27.2" x14ac:dyDescent="0.25">
      <c r="A404" s="18" t="s">
        <v>27</v>
      </c>
      <c r="B404" s="92" t="s">
        <v>3</v>
      </c>
      <c r="C404" s="17" t="s">
        <v>66</v>
      </c>
      <c r="D404" s="17" t="s">
        <v>9</v>
      </c>
      <c r="E404" s="17" t="s">
        <v>227</v>
      </c>
      <c r="F404" s="17" t="s">
        <v>26</v>
      </c>
      <c r="G404" s="5">
        <f>G405</f>
        <v>343</v>
      </c>
    </row>
    <row r="405" spans="1:7" ht="27.2" customHeight="1" x14ac:dyDescent="0.25">
      <c r="A405" s="18" t="s">
        <v>25</v>
      </c>
      <c r="B405" s="92" t="s">
        <v>3</v>
      </c>
      <c r="C405" s="17" t="s">
        <v>66</v>
      </c>
      <c r="D405" s="17" t="s">
        <v>9</v>
      </c>
      <c r="E405" s="17" t="s">
        <v>227</v>
      </c>
      <c r="F405" s="17" t="s">
        <v>22</v>
      </c>
      <c r="G405" s="5">
        <v>343</v>
      </c>
    </row>
    <row r="406" spans="1:7" ht="30.25" customHeight="1" x14ac:dyDescent="0.25">
      <c r="A406" s="25" t="s">
        <v>36</v>
      </c>
      <c r="B406" s="15" t="s">
        <v>3</v>
      </c>
      <c r="C406" s="17" t="s">
        <v>66</v>
      </c>
      <c r="D406" s="17" t="s">
        <v>9</v>
      </c>
      <c r="E406" s="17" t="s">
        <v>227</v>
      </c>
      <c r="F406" s="17" t="s">
        <v>35</v>
      </c>
      <c r="G406" s="5">
        <f>G407</f>
        <v>160</v>
      </c>
    </row>
    <row r="407" spans="1:7" ht="14.95" customHeight="1" x14ac:dyDescent="0.25">
      <c r="A407" s="18" t="s">
        <v>34</v>
      </c>
      <c r="B407" s="15" t="s">
        <v>3</v>
      </c>
      <c r="C407" s="17" t="s">
        <v>66</v>
      </c>
      <c r="D407" s="17" t="s">
        <v>9</v>
      </c>
      <c r="E407" s="17" t="s">
        <v>227</v>
      </c>
      <c r="F407" s="17" t="s">
        <v>32</v>
      </c>
      <c r="G407" s="5">
        <v>160</v>
      </c>
    </row>
    <row r="408" spans="1:7" ht="14.95" customHeight="1" x14ac:dyDescent="0.25">
      <c r="A408" s="22" t="s">
        <v>78</v>
      </c>
      <c r="B408" s="92" t="s">
        <v>3</v>
      </c>
      <c r="C408" s="19" t="s">
        <v>66</v>
      </c>
      <c r="D408" s="19" t="s">
        <v>9</v>
      </c>
      <c r="E408" s="19" t="s">
        <v>212</v>
      </c>
      <c r="F408" s="19"/>
      <c r="G408" s="9">
        <f>G409+G419+G412+G433+G436+G443+G451+G457+G426+G454+G448</f>
        <v>100298.7</v>
      </c>
    </row>
    <row r="409" spans="1:7" x14ac:dyDescent="0.25">
      <c r="A409" s="22" t="s">
        <v>77</v>
      </c>
      <c r="B409" s="15" t="s">
        <v>3</v>
      </c>
      <c r="C409" s="19" t="s">
        <v>66</v>
      </c>
      <c r="D409" s="19" t="s">
        <v>9</v>
      </c>
      <c r="E409" s="19" t="s">
        <v>213</v>
      </c>
      <c r="F409" s="19"/>
      <c r="G409" s="9">
        <f>G410</f>
        <v>2934.2</v>
      </c>
    </row>
    <row r="410" spans="1:7" ht="27.2" x14ac:dyDescent="0.25">
      <c r="A410" s="25" t="s">
        <v>36</v>
      </c>
      <c r="B410" s="15" t="s">
        <v>3</v>
      </c>
      <c r="C410" s="17" t="s">
        <v>66</v>
      </c>
      <c r="D410" s="17" t="s">
        <v>9</v>
      </c>
      <c r="E410" s="17" t="s">
        <v>213</v>
      </c>
      <c r="F410" s="17" t="s">
        <v>35</v>
      </c>
      <c r="G410" s="5">
        <f>G411</f>
        <v>2934.2</v>
      </c>
    </row>
    <row r="411" spans="1:7" x14ac:dyDescent="0.25">
      <c r="A411" s="18" t="s">
        <v>34</v>
      </c>
      <c r="B411" s="15" t="s">
        <v>3</v>
      </c>
      <c r="C411" s="17" t="s">
        <v>66</v>
      </c>
      <c r="D411" s="17" t="s">
        <v>9</v>
      </c>
      <c r="E411" s="17" t="s">
        <v>213</v>
      </c>
      <c r="F411" s="17" t="s">
        <v>32</v>
      </c>
      <c r="G411" s="5">
        <v>2934.2</v>
      </c>
    </row>
    <row r="412" spans="1:7" x14ac:dyDescent="0.25">
      <c r="A412" s="22" t="s">
        <v>295</v>
      </c>
      <c r="B412" s="15" t="s">
        <v>3</v>
      </c>
      <c r="C412" s="19" t="s">
        <v>66</v>
      </c>
      <c r="D412" s="19" t="s">
        <v>9</v>
      </c>
      <c r="E412" s="19" t="s">
        <v>294</v>
      </c>
      <c r="F412" s="19"/>
      <c r="G412" s="9">
        <f>G413+G415+G417</f>
        <v>13737.6</v>
      </c>
    </row>
    <row r="413" spans="1:7" ht="54.35" x14ac:dyDescent="0.25">
      <c r="A413" s="18" t="s">
        <v>74</v>
      </c>
      <c r="B413" s="15" t="s">
        <v>3</v>
      </c>
      <c r="C413" s="17" t="s">
        <v>66</v>
      </c>
      <c r="D413" s="17" t="s">
        <v>9</v>
      </c>
      <c r="E413" s="17" t="s">
        <v>294</v>
      </c>
      <c r="F413" s="17" t="s">
        <v>73</v>
      </c>
      <c r="G413" s="5">
        <f>G414</f>
        <v>9585.2000000000007</v>
      </c>
    </row>
    <row r="414" spans="1:7" x14ac:dyDescent="0.25">
      <c r="A414" s="18" t="s">
        <v>72</v>
      </c>
      <c r="B414" s="15" t="s">
        <v>3</v>
      </c>
      <c r="C414" s="17" t="s">
        <v>66</v>
      </c>
      <c r="D414" s="17" t="s">
        <v>9</v>
      </c>
      <c r="E414" s="17" t="s">
        <v>294</v>
      </c>
      <c r="F414" s="17" t="s">
        <v>71</v>
      </c>
      <c r="G414" s="5">
        <v>9585.2000000000007</v>
      </c>
    </row>
    <row r="415" spans="1:7" ht="14.3" customHeight="1" x14ac:dyDescent="0.25">
      <c r="A415" s="18" t="s">
        <v>27</v>
      </c>
      <c r="B415" s="92" t="s">
        <v>3</v>
      </c>
      <c r="C415" s="17" t="s">
        <v>66</v>
      </c>
      <c r="D415" s="17" t="s">
        <v>9</v>
      </c>
      <c r="E415" s="17" t="s">
        <v>294</v>
      </c>
      <c r="F415" s="17" t="s">
        <v>26</v>
      </c>
      <c r="G415" s="5">
        <f>G416</f>
        <v>4151.8</v>
      </c>
    </row>
    <row r="416" spans="1:7" ht="27.2" x14ac:dyDescent="0.25">
      <c r="A416" s="18" t="s">
        <v>25</v>
      </c>
      <c r="B416" s="15" t="s">
        <v>3</v>
      </c>
      <c r="C416" s="17" t="s">
        <v>66</v>
      </c>
      <c r="D416" s="17" t="s">
        <v>9</v>
      </c>
      <c r="E416" s="17" t="s">
        <v>294</v>
      </c>
      <c r="F416" s="17" t="s">
        <v>22</v>
      </c>
      <c r="G416" s="5">
        <v>4151.8</v>
      </c>
    </row>
    <row r="417" spans="1:7" x14ac:dyDescent="0.25">
      <c r="A417" s="18" t="s">
        <v>70</v>
      </c>
      <c r="B417" s="15" t="s">
        <v>3</v>
      </c>
      <c r="C417" s="17" t="s">
        <v>66</v>
      </c>
      <c r="D417" s="17" t="s">
        <v>9</v>
      </c>
      <c r="E417" s="17" t="s">
        <v>294</v>
      </c>
      <c r="F417" s="17" t="s">
        <v>69</v>
      </c>
      <c r="G417" s="5">
        <f>G418</f>
        <v>0.6</v>
      </c>
    </row>
    <row r="418" spans="1:7" x14ac:dyDescent="0.25">
      <c r="A418" s="18" t="s">
        <v>68</v>
      </c>
      <c r="B418" s="15" t="s">
        <v>3</v>
      </c>
      <c r="C418" s="17" t="s">
        <v>66</v>
      </c>
      <c r="D418" s="17" t="s">
        <v>9</v>
      </c>
      <c r="E418" s="17" t="s">
        <v>294</v>
      </c>
      <c r="F418" s="17" t="s">
        <v>67</v>
      </c>
      <c r="G418" s="5">
        <v>0.6</v>
      </c>
    </row>
    <row r="419" spans="1:7" x14ac:dyDescent="0.25">
      <c r="A419" s="22" t="s">
        <v>76</v>
      </c>
      <c r="B419" s="15" t="s">
        <v>3</v>
      </c>
      <c r="C419" s="19" t="s">
        <v>66</v>
      </c>
      <c r="D419" s="19" t="s">
        <v>9</v>
      </c>
      <c r="E419" s="19" t="s">
        <v>214</v>
      </c>
      <c r="F419" s="19"/>
      <c r="G419" s="9">
        <f>G420+G422+G424</f>
        <v>2342.8000000000002</v>
      </c>
    </row>
    <row r="420" spans="1:7" ht="54.35" x14ac:dyDescent="0.25">
      <c r="A420" s="18" t="s">
        <v>74</v>
      </c>
      <c r="B420" s="15" t="s">
        <v>3</v>
      </c>
      <c r="C420" s="17" t="s">
        <v>66</v>
      </c>
      <c r="D420" s="17" t="s">
        <v>9</v>
      </c>
      <c r="E420" s="17" t="s">
        <v>214</v>
      </c>
      <c r="F420" s="17" t="s">
        <v>73</v>
      </c>
      <c r="G420" s="5">
        <f>G421</f>
        <v>1719.6</v>
      </c>
    </row>
    <row r="421" spans="1:7" x14ac:dyDescent="0.25">
      <c r="A421" s="18" t="s">
        <v>72</v>
      </c>
      <c r="B421" s="15" t="s">
        <v>3</v>
      </c>
      <c r="C421" s="17" t="s">
        <v>66</v>
      </c>
      <c r="D421" s="17" t="s">
        <v>9</v>
      </c>
      <c r="E421" s="17" t="s">
        <v>214</v>
      </c>
      <c r="F421" s="17" t="s">
        <v>71</v>
      </c>
      <c r="G421" s="5">
        <v>1719.6</v>
      </c>
    </row>
    <row r="422" spans="1:7" ht="27.2" x14ac:dyDescent="0.25">
      <c r="A422" s="18" t="s">
        <v>27</v>
      </c>
      <c r="B422" s="15" t="s">
        <v>3</v>
      </c>
      <c r="C422" s="17" t="s">
        <v>66</v>
      </c>
      <c r="D422" s="17" t="s">
        <v>9</v>
      </c>
      <c r="E422" s="17" t="s">
        <v>214</v>
      </c>
      <c r="F422" s="17" t="s">
        <v>26</v>
      </c>
      <c r="G422" s="5">
        <f>G423</f>
        <v>618.70000000000005</v>
      </c>
    </row>
    <row r="423" spans="1:7" ht="27.2" x14ac:dyDescent="0.25">
      <c r="A423" s="18" t="s">
        <v>25</v>
      </c>
      <c r="B423" s="15" t="s">
        <v>3</v>
      </c>
      <c r="C423" s="17" t="s">
        <v>66</v>
      </c>
      <c r="D423" s="17" t="s">
        <v>9</v>
      </c>
      <c r="E423" s="17" t="s">
        <v>214</v>
      </c>
      <c r="F423" s="17" t="s">
        <v>22</v>
      </c>
      <c r="G423" s="5">
        <v>618.70000000000005</v>
      </c>
    </row>
    <row r="424" spans="1:7" x14ac:dyDescent="0.25">
      <c r="A424" s="18" t="s">
        <v>70</v>
      </c>
      <c r="B424" s="15" t="s">
        <v>3</v>
      </c>
      <c r="C424" s="17" t="s">
        <v>66</v>
      </c>
      <c r="D424" s="17" t="s">
        <v>9</v>
      </c>
      <c r="E424" s="17" t="s">
        <v>214</v>
      </c>
      <c r="F424" s="17" t="s">
        <v>69</v>
      </c>
      <c r="G424" s="5">
        <f>G425</f>
        <v>4.5</v>
      </c>
    </row>
    <row r="425" spans="1:7" x14ac:dyDescent="0.25">
      <c r="A425" s="18" t="s">
        <v>68</v>
      </c>
      <c r="B425" s="15" t="s">
        <v>3</v>
      </c>
      <c r="C425" s="17" t="s">
        <v>66</v>
      </c>
      <c r="D425" s="17" t="s">
        <v>9</v>
      </c>
      <c r="E425" s="17" t="s">
        <v>214</v>
      </c>
      <c r="F425" s="17" t="s">
        <v>67</v>
      </c>
      <c r="G425" s="5">
        <v>4.5</v>
      </c>
    </row>
    <row r="426" spans="1:7" ht="27.2" x14ac:dyDescent="0.25">
      <c r="A426" s="22" t="s">
        <v>349</v>
      </c>
      <c r="B426" s="15" t="s">
        <v>3</v>
      </c>
      <c r="C426" s="19" t="s">
        <v>66</v>
      </c>
      <c r="D426" s="19" t="s">
        <v>9</v>
      </c>
      <c r="E426" s="19" t="s">
        <v>350</v>
      </c>
      <c r="F426" s="19"/>
      <c r="G426" s="5">
        <f>G427+G429+G431</f>
        <v>22583.899999999998</v>
      </c>
    </row>
    <row r="427" spans="1:7" ht="54.35" x14ac:dyDescent="0.25">
      <c r="A427" s="18" t="s">
        <v>74</v>
      </c>
      <c r="B427" s="15" t="s">
        <v>3</v>
      </c>
      <c r="C427" s="17" t="s">
        <v>66</v>
      </c>
      <c r="D427" s="17" t="s">
        <v>9</v>
      </c>
      <c r="E427" s="17" t="s">
        <v>350</v>
      </c>
      <c r="F427" s="17" t="s">
        <v>73</v>
      </c>
      <c r="G427" s="5">
        <f>G428</f>
        <v>2488</v>
      </c>
    </row>
    <row r="428" spans="1:7" x14ac:dyDescent="0.25">
      <c r="A428" s="18" t="s">
        <v>72</v>
      </c>
      <c r="B428" s="15" t="s">
        <v>3</v>
      </c>
      <c r="C428" s="17" t="s">
        <v>66</v>
      </c>
      <c r="D428" s="17" t="s">
        <v>9</v>
      </c>
      <c r="E428" s="17" t="s">
        <v>350</v>
      </c>
      <c r="F428" s="17" t="s">
        <v>71</v>
      </c>
      <c r="G428" s="5">
        <v>2488</v>
      </c>
    </row>
    <row r="429" spans="1:7" ht="27.2" x14ac:dyDescent="0.25">
      <c r="A429" s="25" t="s">
        <v>36</v>
      </c>
      <c r="B429" s="15" t="s">
        <v>3</v>
      </c>
      <c r="C429" s="17" t="s">
        <v>66</v>
      </c>
      <c r="D429" s="17" t="s">
        <v>9</v>
      </c>
      <c r="E429" s="17" t="s">
        <v>350</v>
      </c>
      <c r="F429" s="17" t="s">
        <v>35</v>
      </c>
      <c r="G429" s="5">
        <f>G430</f>
        <v>20083.599999999999</v>
      </c>
    </row>
    <row r="430" spans="1:7" x14ac:dyDescent="0.25">
      <c r="A430" s="18" t="s">
        <v>34</v>
      </c>
      <c r="B430" s="15" t="s">
        <v>3</v>
      </c>
      <c r="C430" s="17" t="s">
        <v>66</v>
      </c>
      <c r="D430" s="17" t="s">
        <v>9</v>
      </c>
      <c r="E430" s="17" t="s">
        <v>350</v>
      </c>
      <c r="F430" s="17" t="s">
        <v>32</v>
      </c>
      <c r="G430" s="5">
        <v>20083.599999999999</v>
      </c>
    </row>
    <row r="431" spans="1:7" x14ac:dyDescent="0.25">
      <c r="A431" s="18" t="s">
        <v>70</v>
      </c>
      <c r="B431" s="15" t="s">
        <v>3</v>
      </c>
      <c r="C431" s="17" t="s">
        <v>66</v>
      </c>
      <c r="D431" s="17" t="s">
        <v>9</v>
      </c>
      <c r="E431" s="17" t="s">
        <v>350</v>
      </c>
      <c r="F431" s="17" t="s">
        <v>69</v>
      </c>
      <c r="G431" s="5">
        <f>G432</f>
        <v>12.3</v>
      </c>
    </row>
    <row r="432" spans="1:7" x14ac:dyDescent="0.25">
      <c r="A432" s="18" t="s">
        <v>68</v>
      </c>
      <c r="B432" s="15" t="s">
        <v>3</v>
      </c>
      <c r="C432" s="17" t="s">
        <v>66</v>
      </c>
      <c r="D432" s="17" t="s">
        <v>9</v>
      </c>
      <c r="E432" s="17" t="s">
        <v>350</v>
      </c>
      <c r="F432" s="17" t="s">
        <v>67</v>
      </c>
      <c r="G432" s="5">
        <v>12.3</v>
      </c>
    </row>
    <row r="433" spans="1:7" ht="67.95" x14ac:dyDescent="0.25">
      <c r="A433" s="22" t="s">
        <v>257</v>
      </c>
      <c r="B433" s="15" t="s">
        <v>3</v>
      </c>
      <c r="C433" s="19" t="s">
        <v>66</v>
      </c>
      <c r="D433" s="19" t="s">
        <v>9</v>
      </c>
      <c r="E433" s="19" t="s">
        <v>639</v>
      </c>
      <c r="F433" s="19"/>
      <c r="G433" s="5">
        <f>G434</f>
        <v>642.9</v>
      </c>
    </row>
    <row r="434" spans="1:7" x14ac:dyDescent="0.25">
      <c r="A434" s="57" t="s">
        <v>102</v>
      </c>
      <c r="B434" s="15" t="s">
        <v>3</v>
      </c>
      <c r="C434" s="17" t="s">
        <v>66</v>
      </c>
      <c r="D434" s="17" t="s">
        <v>9</v>
      </c>
      <c r="E434" s="17" t="s">
        <v>639</v>
      </c>
      <c r="F434" s="17" t="s">
        <v>4</v>
      </c>
      <c r="G434" s="5">
        <f>G435</f>
        <v>642.9</v>
      </c>
    </row>
    <row r="435" spans="1:7" x14ac:dyDescent="0.25">
      <c r="A435" s="57" t="s">
        <v>242</v>
      </c>
      <c r="B435" s="15" t="s">
        <v>3</v>
      </c>
      <c r="C435" s="17" t="s">
        <v>66</v>
      </c>
      <c r="D435" s="17" t="s">
        <v>9</v>
      </c>
      <c r="E435" s="17" t="s">
        <v>639</v>
      </c>
      <c r="F435" s="17" t="s">
        <v>239</v>
      </c>
      <c r="G435" s="5">
        <v>642.9</v>
      </c>
    </row>
    <row r="436" spans="1:7" ht="40.75" x14ac:dyDescent="0.25">
      <c r="A436" s="22" t="s">
        <v>261</v>
      </c>
      <c r="B436" s="15" t="s">
        <v>3</v>
      </c>
      <c r="C436" s="19" t="s">
        <v>66</v>
      </c>
      <c r="D436" s="19" t="s">
        <v>9</v>
      </c>
      <c r="E436" s="19" t="s">
        <v>262</v>
      </c>
      <c r="F436" s="19"/>
      <c r="G436" s="5">
        <f>G437+G439+G441</f>
        <v>56553.1</v>
      </c>
    </row>
    <row r="437" spans="1:7" ht="27.2" x14ac:dyDescent="0.25">
      <c r="A437" s="57" t="s">
        <v>104</v>
      </c>
      <c r="B437" s="15" t="s">
        <v>3</v>
      </c>
      <c r="C437" s="17" t="s">
        <v>66</v>
      </c>
      <c r="D437" s="17" t="s">
        <v>9</v>
      </c>
      <c r="E437" s="17" t="s">
        <v>262</v>
      </c>
      <c r="F437" s="56" t="s">
        <v>94</v>
      </c>
      <c r="G437" s="5">
        <f>G438</f>
        <v>23088.6</v>
      </c>
    </row>
    <row r="438" spans="1:7" x14ac:dyDescent="0.25">
      <c r="A438" s="57" t="s">
        <v>93</v>
      </c>
      <c r="B438" s="15" t="s">
        <v>3</v>
      </c>
      <c r="C438" s="17" t="s">
        <v>66</v>
      </c>
      <c r="D438" s="17" t="s">
        <v>9</v>
      </c>
      <c r="E438" s="17" t="s">
        <v>262</v>
      </c>
      <c r="F438" s="56" t="s">
        <v>92</v>
      </c>
      <c r="G438" s="5">
        <v>23088.6</v>
      </c>
    </row>
    <row r="439" spans="1:7" x14ac:dyDescent="0.25">
      <c r="A439" s="57" t="s">
        <v>102</v>
      </c>
      <c r="B439" s="15" t="s">
        <v>3</v>
      </c>
      <c r="C439" s="17" t="s">
        <v>66</v>
      </c>
      <c r="D439" s="17" t="s">
        <v>9</v>
      </c>
      <c r="E439" s="17" t="s">
        <v>262</v>
      </c>
      <c r="F439" s="17" t="s">
        <v>4</v>
      </c>
      <c r="G439" s="5">
        <f>G440</f>
        <v>2623.3</v>
      </c>
    </row>
    <row r="440" spans="1:7" x14ac:dyDescent="0.25">
      <c r="A440" s="57" t="s">
        <v>242</v>
      </c>
      <c r="B440" s="15" t="s">
        <v>3</v>
      </c>
      <c r="C440" s="17" t="s">
        <v>66</v>
      </c>
      <c r="D440" s="17" t="s">
        <v>9</v>
      </c>
      <c r="E440" s="17" t="s">
        <v>262</v>
      </c>
      <c r="F440" s="17" t="s">
        <v>239</v>
      </c>
      <c r="G440" s="5">
        <v>2623.3</v>
      </c>
    </row>
    <row r="441" spans="1:7" ht="27.2" x14ac:dyDescent="0.25">
      <c r="A441" s="25" t="s">
        <v>36</v>
      </c>
      <c r="B441" s="15" t="s">
        <v>3</v>
      </c>
      <c r="C441" s="17" t="s">
        <v>66</v>
      </c>
      <c r="D441" s="17" t="s">
        <v>9</v>
      </c>
      <c r="E441" s="17" t="s">
        <v>262</v>
      </c>
      <c r="F441" s="17" t="s">
        <v>35</v>
      </c>
      <c r="G441" s="5">
        <f>G442</f>
        <v>30841.200000000001</v>
      </c>
    </row>
    <row r="442" spans="1:7" x14ac:dyDescent="0.25">
      <c r="A442" s="18" t="s">
        <v>34</v>
      </c>
      <c r="B442" s="15" t="s">
        <v>3</v>
      </c>
      <c r="C442" s="17" t="s">
        <v>66</v>
      </c>
      <c r="D442" s="17" t="s">
        <v>9</v>
      </c>
      <c r="E442" s="17" t="s">
        <v>262</v>
      </c>
      <c r="F442" s="17" t="s">
        <v>32</v>
      </c>
      <c r="G442" s="5">
        <v>30841.200000000001</v>
      </c>
    </row>
    <row r="443" spans="1:7" ht="40.75" x14ac:dyDescent="0.25">
      <c r="A443" s="22" t="s">
        <v>263</v>
      </c>
      <c r="B443" s="15" t="s">
        <v>3</v>
      </c>
      <c r="C443" s="19" t="s">
        <v>66</v>
      </c>
      <c r="D443" s="19" t="s">
        <v>9</v>
      </c>
      <c r="E443" s="19" t="s">
        <v>264</v>
      </c>
      <c r="F443" s="17"/>
      <c r="G443" s="5">
        <f>G444+G446</f>
        <v>1106.5</v>
      </c>
    </row>
    <row r="444" spans="1:7" ht="27.2" x14ac:dyDescent="0.25">
      <c r="A444" s="57" t="s">
        <v>104</v>
      </c>
      <c r="B444" s="15" t="s">
        <v>3</v>
      </c>
      <c r="C444" s="17" t="s">
        <v>66</v>
      </c>
      <c r="D444" s="17" t="s">
        <v>9</v>
      </c>
      <c r="E444" s="17" t="s">
        <v>264</v>
      </c>
      <c r="F444" s="56" t="s">
        <v>94</v>
      </c>
      <c r="G444" s="5">
        <f>G445</f>
        <v>233.3</v>
      </c>
    </row>
    <row r="445" spans="1:7" x14ac:dyDescent="0.25">
      <c r="A445" s="57" t="s">
        <v>93</v>
      </c>
      <c r="B445" s="15" t="s">
        <v>3</v>
      </c>
      <c r="C445" s="17" t="s">
        <v>66</v>
      </c>
      <c r="D445" s="17" t="s">
        <v>9</v>
      </c>
      <c r="E445" s="17" t="s">
        <v>264</v>
      </c>
      <c r="F445" s="56" t="s">
        <v>92</v>
      </c>
      <c r="G445" s="5">
        <v>233.3</v>
      </c>
    </row>
    <row r="446" spans="1:7" ht="27.2" x14ac:dyDescent="0.25">
      <c r="A446" s="25" t="s">
        <v>36</v>
      </c>
      <c r="B446" s="15" t="s">
        <v>3</v>
      </c>
      <c r="C446" s="17" t="s">
        <v>66</v>
      </c>
      <c r="D446" s="17" t="s">
        <v>9</v>
      </c>
      <c r="E446" s="17" t="s">
        <v>264</v>
      </c>
      <c r="F446" s="17" t="s">
        <v>35</v>
      </c>
      <c r="G446" s="5">
        <f>G447</f>
        <v>873.2</v>
      </c>
    </row>
    <row r="447" spans="1:7" x14ac:dyDescent="0.25">
      <c r="A447" s="18" t="s">
        <v>34</v>
      </c>
      <c r="B447" s="92" t="s">
        <v>3</v>
      </c>
      <c r="C447" s="17" t="s">
        <v>66</v>
      </c>
      <c r="D447" s="17" t="s">
        <v>9</v>
      </c>
      <c r="E447" s="17" t="s">
        <v>264</v>
      </c>
      <c r="F447" s="17" t="s">
        <v>32</v>
      </c>
      <c r="G447" s="5">
        <v>873.2</v>
      </c>
    </row>
    <row r="448" spans="1:7" ht="40.75" x14ac:dyDescent="0.25">
      <c r="A448" s="22" t="s">
        <v>261</v>
      </c>
      <c r="B448" s="15" t="s">
        <v>3</v>
      </c>
      <c r="C448" s="19" t="s">
        <v>66</v>
      </c>
      <c r="D448" s="19" t="s">
        <v>9</v>
      </c>
      <c r="E448" s="19" t="s">
        <v>640</v>
      </c>
      <c r="F448" s="17"/>
      <c r="G448" s="5">
        <f>G449</f>
        <v>348.7</v>
      </c>
    </row>
    <row r="449" spans="1:7" ht="27.2" x14ac:dyDescent="0.25">
      <c r="A449" s="18" t="s">
        <v>27</v>
      </c>
      <c r="B449" s="15" t="s">
        <v>3</v>
      </c>
      <c r="C449" s="17" t="s">
        <v>66</v>
      </c>
      <c r="D449" s="17" t="s">
        <v>9</v>
      </c>
      <c r="E449" s="17" t="s">
        <v>640</v>
      </c>
      <c r="F449" s="17" t="s">
        <v>26</v>
      </c>
      <c r="G449" s="5">
        <f>G450</f>
        <v>348.7</v>
      </c>
    </row>
    <row r="450" spans="1:7" ht="27.2" x14ac:dyDescent="0.25">
      <c r="A450" s="18" t="s">
        <v>25</v>
      </c>
      <c r="B450" s="15" t="s">
        <v>3</v>
      </c>
      <c r="C450" s="17" t="s">
        <v>66</v>
      </c>
      <c r="D450" s="17" t="s">
        <v>9</v>
      </c>
      <c r="E450" s="17" t="s">
        <v>640</v>
      </c>
      <c r="F450" s="17" t="s">
        <v>22</v>
      </c>
      <c r="G450" s="5">
        <v>348.7</v>
      </c>
    </row>
    <row r="451" spans="1:7" ht="67.95" x14ac:dyDescent="0.25">
      <c r="A451" s="58" t="s">
        <v>267</v>
      </c>
      <c r="B451" s="15" t="s">
        <v>3</v>
      </c>
      <c r="C451" s="19" t="s">
        <v>66</v>
      </c>
      <c r="D451" s="19" t="s">
        <v>9</v>
      </c>
      <c r="E451" s="19" t="s">
        <v>351</v>
      </c>
      <c r="F451" s="56"/>
      <c r="G451" s="5">
        <f>G452</f>
        <v>26.7</v>
      </c>
    </row>
    <row r="452" spans="1:7" ht="27.2" x14ac:dyDescent="0.25">
      <c r="A452" s="18" t="s">
        <v>27</v>
      </c>
      <c r="B452" s="15" t="s">
        <v>3</v>
      </c>
      <c r="C452" s="17" t="s">
        <v>66</v>
      </c>
      <c r="D452" s="17" t="s">
        <v>9</v>
      </c>
      <c r="E452" s="17" t="s">
        <v>351</v>
      </c>
      <c r="F452" s="17" t="s">
        <v>26</v>
      </c>
      <c r="G452" s="5">
        <f>G453</f>
        <v>26.7</v>
      </c>
    </row>
    <row r="453" spans="1:7" ht="27.2" x14ac:dyDescent="0.25">
      <c r="A453" s="18" t="s">
        <v>25</v>
      </c>
      <c r="B453" s="15" t="s">
        <v>3</v>
      </c>
      <c r="C453" s="17" t="s">
        <v>66</v>
      </c>
      <c r="D453" s="17" t="s">
        <v>9</v>
      </c>
      <c r="E453" s="17" t="s">
        <v>351</v>
      </c>
      <c r="F453" s="17" t="s">
        <v>22</v>
      </c>
      <c r="G453" s="5">
        <v>26.7</v>
      </c>
    </row>
    <row r="454" spans="1:7" ht="95.1" x14ac:dyDescent="0.25">
      <c r="A454" s="266" t="s">
        <v>619</v>
      </c>
      <c r="B454" s="15" t="s">
        <v>3</v>
      </c>
      <c r="C454" s="19" t="s">
        <v>66</v>
      </c>
      <c r="D454" s="19" t="s">
        <v>9</v>
      </c>
      <c r="E454" s="19" t="s">
        <v>620</v>
      </c>
      <c r="F454" s="19"/>
      <c r="G454" s="9">
        <f>G455</f>
        <v>21.2</v>
      </c>
    </row>
    <row r="455" spans="1:7" ht="27.2" x14ac:dyDescent="0.25">
      <c r="A455" s="18" t="s">
        <v>27</v>
      </c>
      <c r="B455" s="15" t="s">
        <v>3</v>
      </c>
      <c r="C455" s="17" t="s">
        <v>66</v>
      </c>
      <c r="D455" s="17" t="s">
        <v>9</v>
      </c>
      <c r="E455" s="17" t="s">
        <v>620</v>
      </c>
      <c r="F455" s="17" t="s">
        <v>26</v>
      </c>
      <c r="G455" s="5">
        <f>G456</f>
        <v>21.2</v>
      </c>
    </row>
    <row r="456" spans="1:7" ht="27.2" x14ac:dyDescent="0.25">
      <c r="A456" s="18" t="s">
        <v>25</v>
      </c>
      <c r="B456" s="15" t="s">
        <v>3</v>
      </c>
      <c r="C456" s="17" t="s">
        <v>66</v>
      </c>
      <c r="D456" s="17" t="s">
        <v>9</v>
      </c>
      <c r="E456" s="17" t="s">
        <v>620</v>
      </c>
      <c r="F456" s="17" t="s">
        <v>22</v>
      </c>
      <c r="G456" s="5">
        <v>21.2</v>
      </c>
    </row>
    <row r="457" spans="1:7" ht="54.35" x14ac:dyDescent="0.25">
      <c r="A457" s="22" t="s">
        <v>618</v>
      </c>
      <c r="B457" s="7" t="s">
        <v>3</v>
      </c>
      <c r="C457" s="19" t="s">
        <v>66</v>
      </c>
      <c r="D457" s="19" t="s">
        <v>9</v>
      </c>
      <c r="E457" s="19" t="s">
        <v>352</v>
      </c>
      <c r="F457" s="56"/>
      <c r="G457" s="5">
        <f>G458</f>
        <v>1.1000000000000001</v>
      </c>
    </row>
    <row r="458" spans="1:7" ht="28.55" customHeight="1" x14ac:dyDescent="0.25">
      <c r="A458" s="18" t="s">
        <v>27</v>
      </c>
      <c r="B458" s="92" t="s">
        <v>3</v>
      </c>
      <c r="C458" s="17" t="s">
        <v>66</v>
      </c>
      <c r="D458" s="17" t="s">
        <v>9</v>
      </c>
      <c r="E458" s="17" t="s">
        <v>352</v>
      </c>
      <c r="F458" s="17" t="s">
        <v>26</v>
      </c>
      <c r="G458" s="5">
        <f>G459</f>
        <v>1.1000000000000001</v>
      </c>
    </row>
    <row r="459" spans="1:7" ht="28.55" customHeight="1" x14ac:dyDescent="0.25">
      <c r="A459" s="18" t="s">
        <v>25</v>
      </c>
      <c r="B459" s="7" t="s">
        <v>3</v>
      </c>
      <c r="C459" s="17" t="s">
        <v>66</v>
      </c>
      <c r="D459" s="17" t="s">
        <v>9</v>
      </c>
      <c r="E459" s="17" t="s">
        <v>352</v>
      </c>
      <c r="F459" s="17" t="s">
        <v>22</v>
      </c>
      <c r="G459" s="5">
        <v>1.1000000000000001</v>
      </c>
    </row>
    <row r="460" spans="1:7" ht="15.8" customHeight="1" x14ac:dyDescent="0.25">
      <c r="A460" s="16" t="s">
        <v>65</v>
      </c>
      <c r="B460" s="7" t="s">
        <v>3</v>
      </c>
      <c r="C460" s="14">
        <v>10</v>
      </c>
      <c r="D460" s="14"/>
      <c r="E460" s="14"/>
      <c r="F460" s="14"/>
      <c r="G460" s="2">
        <f>G466+G474+G485+G497+G461</f>
        <v>85336.800000000017</v>
      </c>
    </row>
    <row r="461" spans="1:7" ht="15.8" customHeight="1" x14ac:dyDescent="0.25">
      <c r="A461" s="13" t="s">
        <v>64</v>
      </c>
      <c r="B461" s="7" t="s">
        <v>3</v>
      </c>
      <c r="C461" s="12" t="s">
        <v>42</v>
      </c>
      <c r="D461" s="12" t="s">
        <v>9</v>
      </c>
      <c r="E461" s="12"/>
      <c r="F461" s="12"/>
      <c r="G461" s="2">
        <f>G462</f>
        <v>1142.5999999999999</v>
      </c>
    </row>
    <row r="462" spans="1:7" ht="15.8" customHeight="1" x14ac:dyDescent="0.25">
      <c r="A462" s="21" t="s">
        <v>19</v>
      </c>
      <c r="B462" s="15" t="s">
        <v>3</v>
      </c>
      <c r="C462" s="19" t="s">
        <v>42</v>
      </c>
      <c r="D462" s="19" t="s">
        <v>9</v>
      </c>
      <c r="E462" s="20" t="s">
        <v>157</v>
      </c>
      <c r="F462" s="12"/>
      <c r="G462" s="9">
        <f>G463</f>
        <v>1142.5999999999999</v>
      </c>
    </row>
    <row r="463" spans="1:7" ht="15.8" customHeight="1" x14ac:dyDescent="0.25">
      <c r="A463" s="8" t="s">
        <v>63</v>
      </c>
      <c r="B463" s="92" t="s">
        <v>3</v>
      </c>
      <c r="C463" s="6" t="s">
        <v>42</v>
      </c>
      <c r="D463" s="6" t="s">
        <v>9</v>
      </c>
      <c r="E463" s="26" t="s">
        <v>215</v>
      </c>
      <c r="F463" s="6"/>
      <c r="G463" s="5">
        <f>G464</f>
        <v>1142.5999999999999</v>
      </c>
    </row>
    <row r="464" spans="1:7" ht="17.7" customHeight="1" x14ac:dyDescent="0.25">
      <c r="A464" s="18" t="s">
        <v>48</v>
      </c>
      <c r="B464" s="92" t="s">
        <v>3</v>
      </c>
      <c r="C464" s="6" t="s">
        <v>42</v>
      </c>
      <c r="D464" s="6" t="s">
        <v>9</v>
      </c>
      <c r="E464" s="26" t="s">
        <v>215</v>
      </c>
      <c r="F464" s="6" t="s">
        <v>47</v>
      </c>
      <c r="G464" s="5">
        <f>G465</f>
        <v>1142.5999999999999</v>
      </c>
    </row>
    <row r="465" spans="1:7" x14ac:dyDescent="0.25">
      <c r="A465" s="18" t="s">
        <v>62</v>
      </c>
      <c r="B465" s="15" t="s">
        <v>3</v>
      </c>
      <c r="C465" s="6" t="s">
        <v>42</v>
      </c>
      <c r="D465" s="6" t="s">
        <v>9</v>
      </c>
      <c r="E465" s="26" t="s">
        <v>215</v>
      </c>
      <c r="F465" s="6" t="s">
        <v>45</v>
      </c>
      <c r="G465" s="5">
        <v>1142.5999999999999</v>
      </c>
    </row>
    <row r="466" spans="1:7" x14ac:dyDescent="0.25">
      <c r="A466" s="32" t="s">
        <v>61</v>
      </c>
      <c r="B466" s="15" t="s">
        <v>3</v>
      </c>
      <c r="C466" s="31">
        <v>10</v>
      </c>
      <c r="D466" s="31" t="s">
        <v>23</v>
      </c>
      <c r="E466" s="31"/>
      <c r="F466" s="31"/>
      <c r="G466" s="2">
        <f>G467</f>
        <v>42739.4</v>
      </c>
    </row>
    <row r="467" spans="1:7" x14ac:dyDescent="0.25">
      <c r="A467" s="11" t="s">
        <v>19</v>
      </c>
      <c r="B467" s="15" t="s">
        <v>3</v>
      </c>
      <c r="C467" s="19" t="s">
        <v>42</v>
      </c>
      <c r="D467" s="19" t="s">
        <v>23</v>
      </c>
      <c r="E467" s="19" t="s">
        <v>157</v>
      </c>
      <c r="F467" s="31"/>
      <c r="G467" s="2">
        <f>G468+G471</f>
        <v>42739.4</v>
      </c>
    </row>
    <row r="468" spans="1:7" ht="40.75" x14ac:dyDescent="0.25">
      <c r="A468" s="22" t="s">
        <v>60</v>
      </c>
      <c r="B468" s="15" t="s">
        <v>3</v>
      </c>
      <c r="C468" s="19" t="s">
        <v>42</v>
      </c>
      <c r="D468" s="19" t="s">
        <v>23</v>
      </c>
      <c r="E468" s="19" t="s">
        <v>167</v>
      </c>
      <c r="F468" s="24"/>
      <c r="G468" s="9">
        <f>G469</f>
        <v>41525.4</v>
      </c>
    </row>
    <row r="469" spans="1:7" ht="27.2" x14ac:dyDescent="0.25">
      <c r="A469" s="25" t="s">
        <v>36</v>
      </c>
      <c r="B469" s="15" t="s">
        <v>3</v>
      </c>
      <c r="C469" s="23">
        <v>10</v>
      </c>
      <c r="D469" s="23" t="s">
        <v>23</v>
      </c>
      <c r="E469" s="17" t="s">
        <v>167</v>
      </c>
      <c r="F469" s="23" t="s">
        <v>35</v>
      </c>
      <c r="G469" s="5">
        <f>G470</f>
        <v>41525.4</v>
      </c>
    </row>
    <row r="470" spans="1:7" x14ac:dyDescent="0.25">
      <c r="A470" s="30" t="s">
        <v>59</v>
      </c>
      <c r="B470" s="15" t="s">
        <v>3</v>
      </c>
      <c r="C470" s="23">
        <v>10</v>
      </c>
      <c r="D470" s="23" t="s">
        <v>23</v>
      </c>
      <c r="E470" s="17" t="s">
        <v>167</v>
      </c>
      <c r="F470" s="23" t="s">
        <v>58</v>
      </c>
      <c r="G470" s="5">
        <v>41525.4</v>
      </c>
    </row>
    <row r="471" spans="1:7" ht="27.2" x14ac:dyDescent="0.25">
      <c r="A471" s="39" t="s">
        <v>355</v>
      </c>
      <c r="B471" s="29" t="s">
        <v>3</v>
      </c>
      <c r="C471" s="24">
        <v>10</v>
      </c>
      <c r="D471" s="24" t="s">
        <v>23</v>
      </c>
      <c r="E471" s="19" t="s">
        <v>356</v>
      </c>
      <c r="F471" s="24"/>
      <c r="G471" s="9">
        <f>G472</f>
        <v>1214</v>
      </c>
    </row>
    <row r="472" spans="1:7" ht="27.2" x14ac:dyDescent="0.25">
      <c r="A472" s="25" t="s">
        <v>36</v>
      </c>
      <c r="B472" s="14" t="s">
        <v>3</v>
      </c>
      <c r="C472" s="23">
        <v>10</v>
      </c>
      <c r="D472" s="23" t="s">
        <v>23</v>
      </c>
      <c r="E472" s="17" t="s">
        <v>356</v>
      </c>
      <c r="F472" s="23" t="s">
        <v>35</v>
      </c>
      <c r="G472" s="5">
        <f>G473</f>
        <v>1214</v>
      </c>
    </row>
    <row r="473" spans="1:7" x14ac:dyDescent="0.25">
      <c r="A473" s="30" t="s">
        <v>59</v>
      </c>
      <c r="B473" s="14" t="s">
        <v>3</v>
      </c>
      <c r="C473" s="23">
        <v>10</v>
      </c>
      <c r="D473" s="23" t="s">
        <v>23</v>
      </c>
      <c r="E473" s="17" t="s">
        <v>356</v>
      </c>
      <c r="F473" s="23" t="s">
        <v>58</v>
      </c>
      <c r="G473" s="5">
        <v>1214</v>
      </c>
    </row>
    <row r="474" spans="1:7" x14ac:dyDescent="0.25">
      <c r="A474" s="16" t="s">
        <v>57</v>
      </c>
      <c r="B474" s="106" t="s">
        <v>3</v>
      </c>
      <c r="C474" s="14">
        <v>10</v>
      </c>
      <c r="D474" s="14" t="s">
        <v>1</v>
      </c>
      <c r="E474" s="14"/>
      <c r="F474" s="14"/>
      <c r="G474" s="2">
        <f>G475+G478</f>
        <v>3837.3</v>
      </c>
    </row>
    <row r="475" spans="1:7" ht="27.2" x14ac:dyDescent="0.25">
      <c r="A475" s="22" t="s">
        <v>230</v>
      </c>
      <c r="B475" s="105" t="s">
        <v>3</v>
      </c>
      <c r="C475" s="19" t="s">
        <v>42</v>
      </c>
      <c r="D475" s="19" t="s">
        <v>55</v>
      </c>
      <c r="E475" s="19" t="s">
        <v>231</v>
      </c>
      <c r="F475" s="19"/>
      <c r="G475" s="9">
        <f>G476</f>
        <v>117</v>
      </c>
    </row>
    <row r="476" spans="1:7" x14ac:dyDescent="0.25">
      <c r="A476" s="18" t="s">
        <v>48</v>
      </c>
      <c r="B476" s="75" t="s">
        <v>3</v>
      </c>
      <c r="C476" s="17" t="s">
        <v>42</v>
      </c>
      <c r="D476" s="17" t="s">
        <v>55</v>
      </c>
      <c r="E476" s="17" t="s">
        <v>231</v>
      </c>
      <c r="F476" s="28" t="s">
        <v>47</v>
      </c>
      <c r="G476" s="5">
        <f>G477</f>
        <v>117</v>
      </c>
    </row>
    <row r="477" spans="1:7" ht="27.2" x14ac:dyDescent="0.25">
      <c r="A477" s="8" t="s">
        <v>56</v>
      </c>
      <c r="B477" s="75" t="s">
        <v>3</v>
      </c>
      <c r="C477" s="17" t="s">
        <v>42</v>
      </c>
      <c r="D477" s="17" t="s">
        <v>55</v>
      </c>
      <c r="E477" s="17" t="s">
        <v>231</v>
      </c>
      <c r="F477" s="28" t="s">
        <v>54</v>
      </c>
      <c r="G477" s="5">
        <v>117</v>
      </c>
    </row>
    <row r="478" spans="1:7" ht="21.25" customHeight="1" x14ac:dyDescent="0.25">
      <c r="A478" s="11" t="s">
        <v>19</v>
      </c>
      <c r="B478" s="90" t="s">
        <v>3</v>
      </c>
      <c r="C478" s="76" t="s">
        <v>42</v>
      </c>
      <c r="D478" s="76" t="s">
        <v>55</v>
      </c>
      <c r="E478" s="76" t="s">
        <v>157</v>
      </c>
      <c r="F478" s="28"/>
      <c r="G478" s="5">
        <f>G479+G482</f>
        <v>3720.3</v>
      </c>
    </row>
    <row r="479" spans="1:7" ht="95.1" x14ac:dyDescent="0.25">
      <c r="A479" s="84" t="s">
        <v>236</v>
      </c>
      <c r="B479" s="7" t="s">
        <v>3</v>
      </c>
      <c r="C479" s="76" t="s">
        <v>42</v>
      </c>
      <c r="D479" s="76" t="s">
        <v>55</v>
      </c>
      <c r="E479" s="76" t="s">
        <v>237</v>
      </c>
      <c r="F479" s="85"/>
      <c r="G479" s="5">
        <f>G480</f>
        <v>0</v>
      </c>
    </row>
    <row r="480" spans="1:7" x14ac:dyDescent="0.25">
      <c r="A480" s="57" t="s">
        <v>48</v>
      </c>
      <c r="B480" s="7" t="s">
        <v>3</v>
      </c>
      <c r="C480" s="56" t="s">
        <v>42</v>
      </c>
      <c r="D480" s="56" t="s">
        <v>55</v>
      </c>
      <c r="E480" s="56" t="s">
        <v>237</v>
      </c>
      <c r="F480" s="28" t="s">
        <v>47</v>
      </c>
      <c r="G480" s="5">
        <f>G481</f>
        <v>0</v>
      </c>
    </row>
    <row r="481" spans="1:7" ht="27.2" x14ac:dyDescent="0.25">
      <c r="A481" s="8" t="s">
        <v>56</v>
      </c>
      <c r="B481" s="15" t="s">
        <v>3</v>
      </c>
      <c r="C481" s="56" t="s">
        <v>42</v>
      </c>
      <c r="D481" s="56" t="s">
        <v>55</v>
      </c>
      <c r="E481" s="56" t="s">
        <v>237</v>
      </c>
      <c r="F481" s="28" t="s">
        <v>54</v>
      </c>
      <c r="G481" s="5"/>
    </row>
    <row r="482" spans="1:7" ht="55.7" customHeight="1" x14ac:dyDescent="0.25">
      <c r="A482" s="22" t="s">
        <v>293</v>
      </c>
      <c r="B482" s="92" t="s">
        <v>3</v>
      </c>
      <c r="C482" s="19" t="s">
        <v>42</v>
      </c>
      <c r="D482" s="19" t="s">
        <v>41</v>
      </c>
      <c r="E482" s="10" t="s">
        <v>353</v>
      </c>
      <c r="F482" s="85"/>
      <c r="G482" s="9">
        <f>G483</f>
        <v>3720.3</v>
      </c>
    </row>
    <row r="483" spans="1:7" ht="18.350000000000001" customHeight="1" x14ac:dyDescent="0.25">
      <c r="A483" s="57" t="s">
        <v>48</v>
      </c>
      <c r="B483" s="92" t="s">
        <v>3</v>
      </c>
      <c r="C483" s="17" t="s">
        <v>42</v>
      </c>
      <c r="D483" s="17" t="s">
        <v>41</v>
      </c>
      <c r="E483" s="6" t="s">
        <v>353</v>
      </c>
      <c r="F483" s="28" t="s">
        <v>47</v>
      </c>
      <c r="G483" s="5">
        <f>G484</f>
        <v>3720.3</v>
      </c>
    </row>
    <row r="484" spans="1:7" ht="27.7" customHeight="1" x14ac:dyDescent="0.25">
      <c r="A484" s="8" t="s">
        <v>56</v>
      </c>
      <c r="B484" s="92" t="s">
        <v>3</v>
      </c>
      <c r="C484" s="17" t="s">
        <v>42</v>
      </c>
      <c r="D484" s="17" t="s">
        <v>1</v>
      </c>
      <c r="E484" s="6" t="s">
        <v>353</v>
      </c>
      <c r="F484" s="28" t="s">
        <v>54</v>
      </c>
      <c r="G484" s="5">
        <v>3720.3</v>
      </c>
    </row>
    <row r="485" spans="1:7" ht="15.8" customHeight="1" x14ac:dyDescent="0.25">
      <c r="A485" s="16" t="s">
        <v>53</v>
      </c>
      <c r="B485" s="15" t="s">
        <v>3</v>
      </c>
      <c r="C485" s="14">
        <v>10</v>
      </c>
      <c r="D485" s="14" t="s">
        <v>46</v>
      </c>
      <c r="E485" s="14"/>
      <c r="F485" s="14"/>
      <c r="G485" s="2">
        <f>G486</f>
        <v>36232</v>
      </c>
    </row>
    <row r="486" spans="1:7" ht="14.95" customHeight="1" x14ac:dyDescent="0.25">
      <c r="A486" s="11" t="s">
        <v>19</v>
      </c>
      <c r="B486" s="15" t="s">
        <v>3</v>
      </c>
      <c r="C486" s="19" t="s">
        <v>42</v>
      </c>
      <c r="D486" s="19" t="s">
        <v>46</v>
      </c>
      <c r="E486" s="19" t="s">
        <v>157</v>
      </c>
      <c r="F486" s="14"/>
      <c r="G486" s="5">
        <f>G487</f>
        <v>36232</v>
      </c>
    </row>
    <row r="487" spans="1:7" ht="44.85" customHeight="1" x14ac:dyDescent="0.25">
      <c r="A487" s="22" t="s">
        <v>52</v>
      </c>
      <c r="B487" s="92" t="s">
        <v>3</v>
      </c>
      <c r="C487" s="19" t="s">
        <v>42</v>
      </c>
      <c r="D487" s="19" t="s">
        <v>46</v>
      </c>
      <c r="E487" s="19" t="s">
        <v>245</v>
      </c>
      <c r="F487" s="17"/>
      <c r="G487" s="5">
        <f>G488+G491+G494</f>
        <v>36232</v>
      </c>
    </row>
    <row r="488" spans="1:7" ht="27" customHeight="1" x14ac:dyDescent="0.25">
      <c r="A488" s="43" t="s">
        <v>51</v>
      </c>
      <c r="B488" s="15" t="s">
        <v>3</v>
      </c>
      <c r="C488" s="24" t="s">
        <v>42</v>
      </c>
      <c r="D488" s="24" t="s">
        <v>46</v>
      </c>
      <c r="E488" s="19" t="s">
        <v>292</v>
      </c>
      <c r="F488" s="24"/>
      <c r="G488" s="9">
        <f>G489</f>
        <v>9266.6</v>
      </c>
    </row>
    <row r="489" spans="1:7" ht="22.6" customHeight="1" x14ac:dyDescent="0.25">
      <c r="A489" s="18" t="s">
        <v>48</v>
      </c>
      <c r="B489" s="15" t="s">
        <v>3</v>
      </c>
      <c r="C489" s="23" t="s">
        <v>42</v>
      </c>
      <c r="D489" s="23" t="s">
        <v>46</v>
      </c>
      <c r="E489" s="17" t="s">
        <v>292</v>
      </c>
      <c r="F489" s="23" t="s">
        <v>47</v>
      </c>
      <c r="G489" s="5">
        <f>G490</f>
        <v>9266.6</v>
      </c>
    </row>
    <row r="490" spans="1:7" ht="13.75" customHeight="1" x14ac:dyDescent="0.25">
      <c r="A490" s="8" t="s">
        <v>56</v>
      </c>
      <c r="B490" s="92" t="s">
        <v>3</v>
      </c>
      <c r="C490" s="23" t="s">
        <v>42</v>
      </c>
      <c r="D490" s="23" t="s">
        <v>46</v>
      </c>
      <c r="E490" s="17" t="s">
        <v>292</v>
      </c>
      <c r="F490" s="23" t="s">
        <v>54</v>
      </c>
      <c r="G490" s="5">
        <v>9266.6</v>
      </c>
    </row>
    <row r="491" spans="1:7" ht="16.5" customHeight="1" x14ac:dyDescent="0.25">
      <c r="A491" s="43" t="s">
        <v>50</v>
      </c>
      <c r="B491" s="15" t="s">
        <v>3</v>
      </c>
      <c r="C491" s="24">
        <v>10</v>
      </c>
      <c r="D491" s="24" t="s">
        <v>46</v>
      </c>
      <c r="E491" s="19" t="s">
        <v>291</v>
      </c>
      <c r="F491" s="24"/>
      <c r="G491" s="9">
        <f>G492</f>
        <v>11977.9</v>
      </c>
    </row>
    <row r="492" spans="1:7" ht="27.7" customHeight="1" x14ac:dyDescent="0.25">
      <c r="A492" s="18" t="s">
        <v>27</v>
      </c>
      <c r="B492" s="15" t="s">
        <v>3</v>
      </c>
      <c r="C492" s="23">
        <v>10</v>
      </c>
      <c r="D492" s="23" t="s">
        <v>46</v>
      </c>
      <c r="E492" s="17" t="s">
        <v>291</v>
      </c>
      <c r="F492" s="23" t="s">
        <v>26</v>
      </c>
      <c r="G492" s="5">
        <f>G493</f>
        <v>11977.9</v>
      </c>
    </row>
    <row r="493" spans="1:7" ht="27.2" x14ac:dyDescent="0.25">
      <c r="A493" s="18" t="s">
        <v>25</v>
      </c>
      <c r="B493" s="15" t="s">
        <v>3</v>
      </c>
      <c r="C493" s="23">
        <v>10</v>
      </c>
      <c r="D493" s="23" t="s">
        <v>46</v>
      </c>
      <c r="E493" s="17" t="s">
        <v>291</v>
      </c>
      <c r="F493" s="23" t="s">
        <v>22</v>
      </c>
      <c r="G493" s="5">
        <v>11977.9</v>
      </c>
    </row>
    <row r="494" spans="1:7" ht="27.2" x14ac:dyDescent="0.25">
      <c r="A494" s="43" t="s">
        <v>49</v>
      </c>
      <c r="B494" s="92" t="s">
        <v>3</v>
      </c>
      <c r="C494" s="24">
        <v>10</v>
      </c>
      <c r="D494" s="24" t="s">
        <v>46</v>
      </c>
      <c r="E494" s="19" t="s">
        <v>290</v>
      </c>
      <c r="F494" s="24"/>
      <c r="G494" s="9">
        <f>G495</f>
        <v>14987.5</v>
      </c>
    </row>
    <row r="495" spans="1:7" x14ac:dyDescent="0.25">
      <c r="A495" s="18" t="s">
        <v>48</v>
      </c>
      <c r="B495" s="15" t="s">
        <v>3</v>
      </c>
      <c r="C495" s="23">
        <v>10</v>
      </c>
      <c r="D495" s="23" t="s">
        <v>46</v>
      </c>
      <c r="E495" s="17" t="s">
        <v>290</v>
      </c>
      <c r="F495" s="23" t="s">
        <v>47</v>
      </c>
      <c r="G495" s="5">
        <f>G496</f>
        <v>14987.5</v>
      </c>
    </row>
    <row r="496" spans="1:7" ht="27.2" x14ac:dyDescent="0.25">
      <c r="A496" s="8" t="s">
        <v>56</v>
      </c>
      <c r="B496" s="15" t="s">
        <v>3</v>
      </c>
      <c r="C496" s="23">
        <v>10</v>
      </c>
      <c r="D496" s="23" t="s">
        <v>46</v>
      </c>
      <c r="E496" s="17" t="s">
        <v>290</v>
      </c>
      <c r="F496" s="23" t="s">
        <v>54</v>
      </c>
      <c r="G496" s="5">
        <v>14987.5</v>
      </c>
    </row>
    <row r="497" spans="1:7" x14ac:dyDescent="0.25">
      <c r="A497" s="16" t="s">
        <v>44</v>
      </c>
      <c r="B497" s="15" t="s">
        <v>3</v>
      </c>
      <c r="C497" s="14">
        <v>10</v>
      </c>
      <c r="D497" s="14" t="s">
        <v>41</v>
      </c>
      <c r="E497" s="14"/>
      <c r="F497" s="14"/>
      <c r="G497" s="2">
        <f>G504+G511+G498</f>
        <v>1385.5</v>
      </c>
    </row>
    <row r="498" spans="1:7" ht="40.75" x14ac:dyDescent="0.25">
      <c r="A498" s="22" t="s">
        <v>234</v>
      </c>
      <c r="B498" s="15" t="s">
        <v>3</v>
      </c>
      <c r="C498" s="19" t="s">
        <v>42</v>
      </c>
      <c r="D498" s="19" t="s">
        <v>41</v>
      </c>
      <c r="E498" s="19" t="s">
        <v>233</v>
      </c>
      <c r="F498" s="19"/>
      <c r="G498" s="9">
        <f>G499+G501</f>
        <v>202.1</v>
      </c>
    </row>
    <row r="499" spans="1:7" ht="32.6" customHeight="1" x14ac:dyDescent="0.25">
      <c r="A499" s="18" t="s">
        <v>27</v>
      </c>
      <c r="B499" s="15" t="s">
        <v>3</v>
      </c>
      <c r="C499" s="17" t="s">
        <v>42</v>
      </c>
      <c r="D499" s="17" t="s">
        <v>41</v>
      </c>
      <c r="E499" s="17" t="s">
        <v>233</v>
      </c>
      <c r="F499" s="17" t="s">
        <v>26</v>
      </c>
      <c r="G499" s="5">
        <f>G500</f>
        <v>71.599999999999994</v>
      </c>
    </row>
    <row r="500" spans="1:7" ht="33.450000000000003" customHeight="1" x14ac:dyDescent="0.25">
      <c r="A500" s="18" t="s">
        <v>25</v>
      </c>
      <c r="B500" s="92" t="s">
        <v>3</v>
      </c>
      <c r="C500" s="17" t="s">
        <v>42</v>
      </c>
      <c r="D500" s="17" t="s">
        <v>41</v>
      </c>
      <c r="E500" s="17" t="s">
        <v>233</v>
      </c>
      <c r="F500" s="17" t="s">
        <v>22</v>
      </c>
      <c r="G500" s="5">
        <v>71.599999999999994</v>
      </c>
    </row>
    <row r="501" spans="1:7" ht="27.2" x14ac:dyDescent="0.25">
      <c r="A501" s="25" t="s">
        <v>36</v>
      </c>
      <c r="B501" s="15" t="s">
        <v>3</v>
      </c>
      <c r="C501" s="17" t="s">
        <v>42</v>
      </c>
      <c r="D501" s="17" t="s">
        <v>41</v>
      </c>
      <c r="E501" s="17" t="s">
        <v>233</v>
      </c>
      <c r="F501" s="17" t="s">
        <v>35</v>
      </c>
      <c r="G501" s="5">
        <f>G502+G503</f>
        <v>130.5</v>
      </c>
    </row>
    <row r="502" spans="1:7" x14ac:dyDescent="0.25">
      <c r="A502" s="30" t="s">
        <v>59</v>
      </c>
      <c r="B502" s="15" t="s">
        <v>3</v>
      </c>
      <c r="C502" s="17" t="s">
        <v>42</v>
      </c>
      <c r="D502" s="17" t="s">
        <v>41</v>
      </c>
      <c r="E502" s="17" t="s">
        <v>233</v>
      </c>
      <c r="F502" s="17" t="s">
        <v>58</v>
      </c>
      <c r="G502" s="5">
        <v>30.5</v>
      </c>
    </row>
    <row r="503" spans="1:7" x14ac:dyDescent="0.25">
      <c r="A503" s="30" t="s">
        <v>34</v>
      </c>
      <c r="B503" s="15" t="s">
        <v>3</v>
      </c>
      <c r="C503" s="17" t="s">
        <v>42</v>
      </c>
      <c r="D503" s="17" t="s">
        <v>41</v>
      </c>
      <c r="E503" s="17" t="s">
        <v>233</v>
      </c>
      <c r="F503" s="17" t="s">
        <v>32</v>
      </c>
      <c r="G503" s="5">
        <v>100</v>
      </c>
    </row>
    <row r="504" spans="1:7" ht="16.3" customHeight="1" x14ac:dyDescent="0.25">
      <c r="A504" s="21" t="s">
        <v>19</v>
      </c>
      <c r="B504" s="92" t="s">
        <v>3</v>
      </c>
      <c r="C504" s="19" t="s">
        <v>42</v>
      </c>
      <c r="D504" s="19" t="s">
        <v>41</v>
      </c>
      <c r="E504" s="19" t="s">
        <v>157</v>
      </c>
      <c r="F504" s="17"/>
      <c r="G504" s="9">
        <f>G505+G508</f>
        <v>507.4</v>
      </c>
    </row>
    <row r="505" spans="1:7" ht="27.2" x14ac:dyDescent="0.25">
      <c r="A505" s="18" t="s">
        <v>43</v>
      </c>
      <c r="B505" s="15" t="s">
        <v>3</v>
      </c>
      <c r="C505" s="17" t="s">
        <v>42</v>
      </c>
      <c r="D505" s="17" t="s">
        <v>41</v>
      </c>
      <c r="E505" s="26" t="s">
        <v>159</v>
      </c>
      <c r="F505" s="17"/>
      <c r="G505" s="5">
        <f>G506</f>
        <v>464.4</v>
      </c>
    </row>
    <row r="506" spans="1:7" ht="27.2" x14ac:dyDescent="0.25">
      <c r="A506" s="18" t="s">
        <v>27</v>
      </c>
      <c r="B506" s="15" t="s">
        <v>3</v>
      </c>
      <c r="C506" s="17" t="s">
        <v>42</v>
      </c>
      <c r="D506" s="17" t="s">
        <v>41</v>
      </c>
      <c r="E506" s="26" t="s">
        <v>159</v>
      </c>
      <c r="F506" s="17" t="s">
        <v>26</v>
      </c>
      <c r="G506" s="5">
        <f>G507</f>
        <v>464.4</v>
      </c>
    </row>
    <row r="507" spans="1:7" ht="27.2" x14ac:dyDescent="0.25">
      <c r="A507" s="18" t="s">
        <v>25</v>
      </c>
      <c r="B507" s="90" t="s">
        <v>3</v>
      </c>
      <c r="C507" s="17" t="s">
        <v>42</v>
      </c>
      <c r="D507" s="17" t="s">
        <v>41</v>
      </c>
      <c r="E507" s="26" t="s">
        <v>159</v>
      </c>
      <c r="F507" s="17" t="s">
        <v>22</v>
      </c>
      <c r="G507" s="5">
        <v>464.4</v>
      </c>
    </row>
    <row r="508" spans="1:7" ht="108.7" x14ac:dyDescent="0.25">
      <c r="A508" s="77" t="s">
        <v>241</v>
      </c>
      <c r="B508" s="7" t="s">
        <v>3</v>
      </c>
      <c r="C508" s="19" t="s">
        <v>42</v>
      </c>
      <c r="D508" s="19" t="s">
        <v>41</v>
      </c>
      <c r="E508" s="20" t="s">
        <v>216</v>
      </c>
      <c r="F508" s="19"/>
      <c r="G508" s="9">
        <f>G509</f>
        <v>43</v>
      </c>
    </row>
    <row r="509" spans="1:7" ht="27.2" x14ac:dyDescent="0.25">
      <c r="A509" s="18" t="s">
        <v>27</v>
      </c>
      <c r="B509" s="7" t="s">
        <v>3</v>
      </c>
      <c r="C509" s="17" t="s">
        <v>42</v>
      </c>
      <c r="D509" s="17" t="s">
        <v>41</v>
      </c>
      <c r="E509" s="26" t="s">
        <v>216</v>
      </c>
      <c r="F509" s="17"/>
      <c r="G509" s="5">
        <f>G510</f>
        <v>43</v>
      </c>
    </row>
    <row r="510" spans="1:7" ht="27.2" x14ac:dyDescent="0.25">
      <c r="A510" s="18" t="s">
        <v>25</v>
      </c>
      <c r="B510" s="15" t="s">
        <v>3</v>
      </c>
      <c r="C510" s="17" t="s">
        <v>42</v>
      </c>
      <c r="D510" s="17" t="s">
        <v>41</v>
      </c>
      <c r="E510" s="26" t="s">
        <v>216</v>
      </c>
      <c r="F510" s="17"/>
      <c r="G510" s="5">
        <v>43</v>
      </c>
    </row>
    <row r="511" spans="1:7" ht="67.95" x14ac:dyDescent="0.25">
      <c r="A511" s="22" t="s">
        <v>240</v>
      </c>
      <c r="B511" s="15" t="s">
        <v>3</v>
      </c>
      <c r="C511" s="19" t="s">
        <v>42</v>
      </c>
      <c r="D511" s="19" t="s">
        <v>41</v>
      </c>
      <c r="E511" s="10" t="s">
        <v>217</v>
      </c>
      <c r="F511" s="10"/>
      <c r="G511" s="5">
        <f>G512</f>
        <v>676</v>
      </c>
    </row>
    <row r="512" spans="1:7" ht="27.2" x14ac:dyDescent="0.25">
      <c r="A512" s="18" t="s">
        <v>27</v>
      </c>
      <c r="B512" s="92" t="s">
        <v>3</v>
      </c>
      <c r="C512" s="17" t="s">
        <v>42</v>
      </c>
      <c r="D512" s="17" t="s">
        <v>41</v>
      </c>
      <c r="E512" s="6" t="s">
        <v>217</v>
      </c>
      <c r="F512" s="17" t="s">
        <v>26</v>
      </c>
      <c r="G512" s="5">
        <f>G513</f>
        <v>676</v>
      </c>
    </row>
    <row r="513" spans="1:7" ht="26" customHeight="1" x14ac:dyDescent="0.25">
      <c r="A513" s="18" t="s">
        <v>25</v>
      </c>
      <c r="B513" s="92" t="s">
        <v>3</v>
      </c>
      <c r="C513" s="17" t="s">
        <v>42</v>
      </c>
      <c r="D513" s="17" t="s">
        <v>41</v>
      </c>
      <c r="E513" s="6" t="s">
        <v>217</v>
      </c>
      <c r="F513" s="17" t="s">
        <v>22</v>
      </c>
      <c r="G513" s="5">
        <v>676</v>
      </c>
    </row>
    <row r="514" spans="1:7" ht="17.850000000000001" customHeight="1" x14ac:dyDescent="0.25">
      <c r="A514" s="16" t="s">
        <v>40</v>
      </c>
      <c r="B514" s="15" t="s">
        <v>3</v>
      </c>
      <c r="C514" s="14" t="s">
        <v>33</v>
      </c>
      <c r="D514" s="14"/>
      <c r="E514" s="14"/>
      <c r="F514" s="14"/>
      <c r="G514" s="2">
        <f>G515+G522</f>
        <v>2351.1</v>
      </c>
    </row>
    <row r="515" spans="1:7" ht="17.850000000000001" customHeight="1" x14ac:dyDescent="0.25">
      <c r="A515" s="16" t="s">
        <v>39</v>
      </c>
      <c r="B515" s="15" t="s">
        <v>3</v>
      </c>
      <c r="C515" s="14" t="s">
        <v>33</v>
      </c>
      <c r="D515" s="14" t="s">
        <v>9</v>
      </c>
      <c r="E515" s="14"/>
      <c r="F515" s="14"/>
      <c r="G515" s="2">
        <f>G516</f>
        <v>2318.9</v>
      </c>
    </row>
    <row r="516" spans="1:7" ht="32.950000000000003" customHeight="1" x14ac:dyDescent="0.25">
      <c r="A516" s="22" t="s">
        <v>38</v>
      </c>
      <c r="B516" s="15" t="s">
        <v>3</v>
      </c>
      <c r="C516" s="19" t="s">
        <v>33</v>
      </c>
      <c r="D516" s="19" t="s">
        <v>9</v>
      </c>
      <c r="E516" s="19" t="s">
        <v>219</v>
      </c>
      <c r="F516" s="19"/>
      <c r="G516" s="9">
        <f>G517</f>
        <v>2318.9</v>
      </c>
    </row>
    <row r="517" spans="1:7" x14ac:dyDescent="0.25">
      <c r="A517" s="22" t="s">
        <v>37</v>
      </c>
      <c r="B517" s="15" t="s">
        <v>3</v>
      </c>
      <c r="C517" s="19" t="s">
        <v>33</v>
      </c>
      <c r="D517" s="19" t="s">
        <v>9</v>
      </c>
      <c r="E517" s="19" t="s">
        <v>220</v>
      </c>
      <c r="F517" s="19"/>
      <c r="G517" s="9">
        <f>G518+G520</f>
        <v>2318.9</v>
      </c>
    </row>
    <row r="518" spans="1:7" ht="27.2" x14ac:dyDescent="0.25">
      <c r="A518" s="18" t="s">
        <v>27</v>
      </c>
      <c r="B518" s="15" t="s">
        <v>3</v>
      </c>
      <c r="C518" s="17" t="s">
        <v>33</v>
      </c>
      <c r="D518" s="17" t="s">
        <v>9</v>
      </c>
      <c r="E518" s="17" t="s">
        <v>220</v>
      </c>
      <c r="F518" s="17" t="s">
        <v>26</v>
      </c>
      <c r="G518" s="5">
        <f>G519</f>
        <v>0</v>
      </c>
    </row>
    <row r="519" spans="1:7" ht="27.2" x14ac:dyDescent="0.25">
      <c r="A519" s="18" t="s">
        <v>25</v>
      </c>
      <c r="B519" s="15" t="s">
        <v>3</v>
      </c>
      <c r="C519" s="17" t="s">
        <v>33</v>
      </c>
      <c r="D519" s="17" t="s">
        <v>9</v>
      </c>
      <c r="E519" s="17" t="s">
        <v>220</v>
      </c>
      <c r="F519" s="17" t="s">
        <v>22</v>
      </c>
      <c r="G519" s="5">
        <v>0</v>
      </c>
    </row>
    <row r="520" spans="1:7" ht="27.2" x14ac:dyDescent="0.25">
      <c r="A520" s="25" t="s">
        <v>36</v>
      </c>
      <c r="B520" s="15" t="s">
        <v>3</v>
      </c>
      <c r="C520" s="17" t="s">
        <v>33</v>
      </c>
      <c r="D520" s="17" t="s">
        <v>9</v>
      </c>
      <c r="E520" s="17" t="s">
        <v>220</v>
      </c>
      <c r="F520" s="17" t="s">
        <v>35</v>
      </c>
      <c r="G520" s="5">
        <f>G521</f>
        <v>2318.9</v>
      </c>
    </row>
    <row r="521" spans="1:7" x14ac:dyDescent="0.25">
      <c r="A521" s="18" t="s">
        <v>34</v>
      </c>
      <c r="B521" s="15" t="s">
        <v>3</v>
      </c>
      <c r="C521" s="17" t="s">
        <v>33</v>
      </c>
      <c r="D521" s="17" t="s">
        <v>9</v>
      </c>
      <c r="E521" s="17" t="s">
        <v>220</v>
      </c>
      <c r="F521" s="17" t="s">
        <v>32</v>
      </c>
      <c r="G521" s="5">
        <v>2318.9</v>
      </c>
    </row>
    <row r="522" spans="1:7" x14ac:dyDescent="0.25">
      <c r="A522" s="16" t="s">
        <v>357</v>
      </c>
      <c r="B522" s="15" t="s">
        <v>3</v>
      </c>
      <c r="C522" s="14" t="s">
        <v>33</v>
      </c>
      <c r="D522" s="14" t="s">
        <v>23</v>
      </c>
      <c r="E522" s="14"/>
      <c r="F522" s="14"/>
      <c r="G522" s="2">
        <f>G523</f>
        <v>32.200000000000003</v>
      </c>
    </row>
    <row r="523" spans="1:7" ht="54.35" x14ac:dyDescent="0.25">
      <c r="A523" s="22" t="s">
        <v>221</v>
      </c>
      <c r="B523" s="15" t="s">
        <v>3</v>
      </c>
      <c r="C523" s="17" t="s">
        <v>33</v>
      </c>
      <c r="D523" s="17" t="s">
        <v>23</v>
      </c>
      <c r="E523" s="19" t="s">
        <v>222</v>
      </c>
      <c r="F523" s="17"/>
      <c r="G523" s="9">
        <f>G524</f>
        <v>32.200000000000003</v>
      </c>
    </row>
    <row r="524" spans="1:7" ht="17.7" customHeight="1" x14ac:dyDescent="0.25">
      <c r="A524" s="57" t="s">
        <v>102</v>
      </c>
      <c r="B524" s="92" t="s">
        <v>3</v>
      </c>
      <c r="C524" s="17" t="s">
        <v>33</v>
      </c>
      <c r="D524" s="17" t="s">
        <v>23</v>
      </c>
      <c r="E524" s="17" t="s">
        <v>222</v>
      </c>
      <c r="F524" s="17" t="s">
        <v>4</v>
      </c>
      <c r="G524" s="5">
        <f>G525</f>
        <v>32.200000000000003</v>
      </c>
    </row>
    <row r="525" spans="1:7" ht="19.2" customHeight="1" x14ac:dyDescent="0.25">
      <c r="A525" s="57" t="s">
        <v>242</v>
      </c>
      <c r="B525" s="15" t="s">
        <v>3</v>
      </c>
      <c r="C525" s="17" t="s">
        <v>33</v>
      </c>
      <c r="D525" s="17" t="s">
        <v>23</v>
      </c>
      <c r="E525" s="17" t="s">
        <v>222</v>
      </c>
      <c r="F525" s="17" t="s">
        <v>239</v>
      </c>
      <c r="G525" s="5">
        <v>32.200000000000003</v>
      </c>
    </row>
    <row r="526" spans="1:7" x14ac:dyDescent="0.25">
      <c r="A526" s="16" t="s">
        <v>31</v>
      </c>
      <c r="B526" s="15" t="s">
        <v>3</v>
      </c>
      <c r="C526" s="14" t="s">
        <v>24</v>
      </c>
      <c r="D526" s="14"/>
      <c r="E526" s="14"/>
      <c r="F526" s="14"/>
      <c r="G526" s="2">
        <f>G527+G531</f>
        <v>1945.8</v>
      </c>
    </row>
    <row r="527" spans="1:7" x14ac:dyDescent="0.25">
      <c r="A527" s="16" t="s">
        <v>30</v>
      </c>
      <c r="B527" s="15" t="s">
        <v>3</v>
      </c>
      <c r="C527" s="14" t="s">
        <v>24</v>
      </c>
      <c r="D527" s="14" t="s">
        <v>9</v>
      </c>
      <c r="E527" s="14"/>
      <c r="F527" s="14"/>
      <c r="G527" s="2">
        <f>G528</f>
        <v>1730.8</v>
      </c>
    </row>
    <row r="528" spans="1:7" ht="27.2" x14ac:dyDescent="0.25">
      <c r="A528" s="22" t="s">
        <v>28</v>
      </c>
      <c r="B528" s="92" t="s">
        <v>3</v>
      </c>
      <c r="C528" s="24" t="s">
        <v>24</v>
      </c>
      <c r="D528" s="24" t="s">
        <v>9</v>
      </c>
      <c r="E528" s="19" t="s">
        <v>218</v>
      </c>
      <c r="F528" s="19"/>
      <c r="G528" s="9">
        <f>G529</f>
        <v>1730.8</v>
      </c>
    </row>
    <row r="529" spans="1:7" ht="27.2" x14ac:dyDescent="0.25">
      <c r="A529" s="18" t="s">
        <v>27</v>
      </c>
      <c r="B529" s="15" t="s">
        <v>3</v>
      </c>
      <c r="C529" s="23" t="s">
        <v>24</v>
      </c>
      <c r="D529" s="23" t="s">
        <v>9</v>
      </c>
      <c r="E529" s="17" t="s">
        <v>218</v>
      </c>
      <c r="F529" s="17" t="s">
        <v>26</v>
      </c>
      <c r="G529" s="5">
        <f>G530</f>
        <v>1730.8</v>
      </c>
    </row>
    <row r="530" spans="1:7" ht="27.2" x14ac:dyDescent="0.25">
      <c r="A530" s="18" t="s">
        <v>25</v>
      </c>
      <c r="B530" s="15" t="s">
        <v>3</v>
      </c>
      <c r="C530" s="23" t="s">
        <v>24</v>
      </c>
      <c r="D530" s="23" t="s">
        <v>9</v>
      </c>
      <c r="E530" s="17" t="s">
        <v>218</v>
      </c>
      <c r="F530" s="17" t="s">
        <v>22</v>
      </c>
      <c r="G530" s="5">
        <v>1730.8</v>
      </c>
    </row>
    <row r="531" spans="1:7" ht="15.8" customHeight="1" x14ac:dyDescent="0.25">
      <c r="A531" s="16" t="s">
        <v>29</v>
      </c>
      <c r="B531" s="15" t="s">
        <v>3</v>
      </c>
      <c r="C531" s="14" t="s">
        <v>24</v>
      </c>
      <c r="D531" s="14" t="s">
        <v>23</v>
      </c>
      <c r="E531" s="14"/>
      <c r="F531" s="14"/>
      <c r="G531" s="2">
        <f>G532</f>
        <v>215</v>
      </c>
    </row>
    <row r="532" spans="1:7" ht="27.2" x14ac:dyDescent="0.25">
      <c r="A532" s="22" t="s">
        <v>28</v>
      </c>
      <c r="B532" s="92" t="s">
        <v>3</v>
      </c>
      <c r="C532" s="19" t="s">
        <v>24</v>
      </c>
      <c r="D532" s="19" t="s">
        <v>23</v>
      </c>
      <c r="E532" s="19" t="s">
        <v>218</v>
      </c>
      <c r="F532" s="19"/>
      <c r="G532" s="9">
        <f>G533</f>
        <v>215</v>
      </c>
    </row>
    <row r="533" spans="1:7" ht="27.2" x14ac:dyDescent="0.25">
      <c r="A533" s="18" t="s">
        <v>27</v>
      </c>
      <c r="B533" s="15" t="s">
        <v>3</v>
      </c>
      <c r="C533" s="17" t="s">
        <v>24</v>
      </c>
      <c r="D533" s="17" t="s">
        <v>23</v>
      </c>
      <c r="E533" s="17" t="s">
        <v>218</v>
      </c>
      <c r="F533" s="17" t="s">
        <v>26</v>
      </c>
      <c r="G533" s="5">
        <f>G534</f>
        <v>215</v>
      </c>
    </row>
    <row r="534" spans="1:7" ht="27.2" x14ac:dyDescent="0.25">
      <c r="A534" s="18" t="s">
        <v>25</v>
      </c>
      <c r="B534" s="15" t="s">
        <v>3</v>
      </c>
      <c r="C534" s="17" t="s">
        <v>24</v>
      </c>
      <c r="D534" s="17" t="s">
        <v>23</v>
      </c>
      <c r="E534" s="17" t="s">
        <v>218</v>
      </c>
      <c r="F534" s="17" t="s">
        <v>22</v>
      </c>
      <c r="G534" s="5">
        <v>215</v>
      </c>
    </row>
    <row r="535" spans="1:7" ht="15.65" customHeight="1" x14ac:dyDescent="0.25">
      <c r="A535" s="16" t="s">
        <v>21</v>
      </c>
      <c r="B535" s="15" t="s">
        <v>3</v>
      </c>
      <c r="C535" s="14" t="s">
        <v>15</v>
      </c>
      <c r="D535" s="14"/>
      <c r="E535" s="14"/>
      <c r="F535" s="14"/>
      <c r="G535" s="2">
        <f>G536</f>
        <v>6611.3</v>
      </c>
    </row>
    <row r="536" spans="1:7" ht="26.5" x14ac:dyDescent="0.25">
      <c r="A536" s="16" t="s">
        <v>20</v>
      </c>
      <c r="B536" s="15" t="s">
        <v>3</v>
      </c>
      <c r="C536" s="14" t="s">
        <v>15</v>
      </c>
      <c r="D536" s="14" t="s">
        <v>9</v>
      </c>
      <c r="E536" s="14"/>
      <c r="F536" s="19"/>
      <c r="G536" s="9">
        <f>G537</f>
        <v>6611.3</v>
      </c>
    </row>
    <row r="537" spans="1:7" ht="17.7" customHeight="1" x14ac:dyDescent="0.25">
      <c r="A537" s="21" t="s">
        <v>19</v>
      </c>
      <c r="B537" s="15" t="s">
        <v>3</v>
      </c>
      <c r="C537" s="19" t="s">
        <v>15</v>
      </c>
      <c r="D537" s="19" t="s">
        <v>9</v>
      </c>
      <c r="E537" s="19" t="s">
        <v>157</v>
      </c>
      <c r="F537" s="19"/>
      <c r="G537" s="9">
        <f>G538</f>
        <v>6611.3</v>
      </c>
    </row>
    <row r="538" spans="1:7" x14ac:dyDescent="0.25">
      <c r="A538" s="22" t="s">
        <v>18</v>
      </c>
      <c r="B538" s="90" t="s">
        <v>3</v>
      </c>
      <c r="C538" s="19" t="s">
        <v>15</v>
      </c>
      <c r="D538" s="19" t="s">
        <v>9</v>
      </c>
      <c r="E538" s="19" t="s">
        <v>223</v>
      </c>
      <c r="F538" s="19"/>
      <c r="G538" s="9">
        <f>G539</f>
        <v>6611.3</v>
      </c>
    </row>
    <row r="539" spans="1:7" ht="18.350000000000001" customHeight="1" x14ac:dyDescent="0.25">
      <c r="A539" s="18" t="s">
        <v>16</v>
      </c>
      <c r="B539" s="7" t="s">
        <v>3</v>
      </c>
      <c r="C539" s="17" t="s">
        <v>15</v>
      </c>
      <c r="D539" s="17" t="s">
        <v>9</v>
      </c>
      <c r="E539" s="17" t="s">
        <v>223</v>
      </c>
      <c r="F539" s="17" t="s">
        <v>17</v>
      </c>
      <c r="G539" s="5">
        <f>G540</f>
        <v>6611.3</v>
      </c>
    </row>
    <row r="540" spans="1:7" ht="14.95" customHeight="1" x14ac:dyDescent="0.25">
      <c r="A540" s="18" t="s">
        <v>16</v>
      </c>
      <c r="B540" s="7" t="s">
        <v>3</v>
      </c>
      <c r="C540" s="17" t="s">
        <v>15</v>
      </c>
      <c r="D540" s="17" t="s">
        <v>9</v>
      </c>
      <c r="E540" s="17" t="s">
        <v>223</v>
      </c>
      <c r="F540" s="17" t="s">
        <v>14</v>
      </c>
      <c r="G540" s="5">
        <v>6611.3</v>
      </c>
    </row>
    <row r="541" spans="1:7" ht="17.7" customHeight="1" x14ac:dyDescent="0.25">
      <c r="A541" s="16" t="s">
        <v>13</v>
      </c>
      <c r="B541" s="7" t="s">
        <v>3</v>
      </c>
      <c r="C541" s="14" t="s">
        <v>2</v>
      </c>
      <c r="D541" s="14"/>
      <c r="E541" s="14"/>
      <c r="F541" s="14"/>
      <c r="G541" s="2">
        <f>G542+G547</f>
        <v>108832.1</v>
      </c>
    </row>
    <row r="542" spans="1:7" ht="22.6" customHeight="1" x14ac:dyDescent="0.25">
      <c r="A542" s="13" t="s">
        <v>12</v>
      </c>
      <c r="B542" s="7" t="s">
        <v>3</v>
      </c>
      <c r="C542" s="12" t="s">
        <v>2</v>
      </c>
      <c r="D542" s="12" t="s">
        <v>9</v>
      </c>
      <c r="E542" s="12"/>
      <c r="F542" s="12"/>
      <c r="G542" s="2">
        <f>G543</f>
        <v>47137.9</v>
      </c>
    </row>
    <row r="543" spans="1:7" ht="20.25" customHeight="1" x14ac:dyDescent="0.25">
      <c r="A543" s="21" t="s">
        <v>19</v>
      </c>
      <c r="B543" s="7" t="s">
        <v>3</v>
      </c>
      <c r="C543" s="10" t="s">
        <v>2</v>
      </c>
      <c r="D543" s="10" t="s">
        <v>9</v>
      </c>
      <c r="E543" s="19" t="s">
        <v>157</v>
      </c>
      <c r="F543" s="10"/>
      <c r="G543" s="9">
        <f>G544</f>
        <v>47137.9</v>
      </c>
    </row>
    <row r="544" spans="1:7" ht="29.25" customHeight="1" x14ac:dyDescent="0.25">
      <c r="A544" s="11" t="s">
        <v>11</v>
      </c>
      <c r="B544" s="90" t="s">
        <v>3</v>
      </c>
      <c r="C544" s="10" t="s">
        <v>2</v>
      </c>
      <c r="D544" s="10" t="s">
        <v>9</v>
      </c>
      <c r="E544" s="10" t="s">
        <v>224</v>
      </c>
      <c r="F544" s="10"/>
      <c r="G544" s="9">
        <f>G545</f>
        <v>47137.9</v>
      </c>
    </row>
    <row r="545" spans="1:7" ht="19.2" customHeight="1" x14ac:dyDescent="0.25">
      <c r="A545" s="8" t="s">
        <v>5</v>
      </c>
      <c r="B545" s="7" t="s">
        <v>3</v>
      </c>
      <c r="C545" s="6" t="s">
        <v>2</v>
      </c>
      <c r="D545" s="6" t="s">
        <v>9</v>
      </c>
      <c r="E545" s="6" t="s">
        <v>224</v>
      </c>
      <c r="F545" s="6" t="s">
        <v>4</v>
      </c>
      <c r="G545" s="5">
        <f>G546</f>
        <v>47137.9</v>
      </c>
    </row>
    <row r="546" spans="1:7" x14ac:dyDescent="0.25">
      <c r="A546" s="8" t="s">
        <v>10</v>
      </c>
      <c r="B546" s="7" t="s">
        <v>3</v>
      </c>
      <c r="C546" s="6" t="s">
        <v>2</v>
      </c>
      <c r="D546" s="6" t="s">
        <v>9</v>
      </c>
      <c r="E546" s="6" t="s">
        <v>224</v>
      </c>
      <c r="F546" s="6" t="s">
        <v>8</v>
      </c>
      <c r="G546" s="5">
        <v>47137.9</v>
      </c>
    </row>
    <row r="547" spans="1:7" x14ac:dyDescent="0.25">
      <c r="A547" s="13" t="s">
        <v>7</v>
      </c>
      <c r="B547" s="7" t="s">
        <v>3</v>
      </c>
      <c r="C547" s="12" t="s">
        <v>2</v>
      </c>
      <c r="D547" s="12" t="s">
        <v>1</v>
      </c>
      <c r="E547" s="12"/>
      <c r="F547" s="12"/>
      <c r="G547" s="2">
        <f>G556+G548</f>
        <v>61694.2</v>
      </c>
    </row>
    <row r="548" spans="1:7" x14ac:dyDescent="0.25">
      <c r="A548" s="21" t="s">
        <v>19</v>
      </c>
      <c r="B548" s="90" t="s">
        <v>3</v>
      </c>
      <c r="C548" s="10" t="s">
        <v>2</v>
      </c>
      <c r="D548" s="10" t="s">
        <v>1</v>
      </c>
      <c r="E548" s="19" t="s">
        <v>157</v>
      </c>
      <c r="F548" s="6"/>
      <c r="G548" s="9">
        <f>G549+G552</f>
        <v>61694.2</v>
      </c>
    </row>
    <row r="549" spans="1:7" ht="52.5" customHeight="1" x14ac:dyDescent="0.25">
      <c r="A549" s="11" t="s">
        <v>6</v>
      </c>
      <c r="B549" s="7" t="s">
        <v>3</v>
      </c>
      <c r="C549" s="10" t="s">
        <v>2</v>
      </c>
      <c r="D549" s="10" t="s">
        <v>1</v>
      </c>
      <c r="E549" s="10" t="s">
        <v>225</v>
      </c>
      <c r="F549" s="10"/>
      <c r="G549" s="9">
        <f>G550</f>
        <v>58612.7</v>
      </c>
    </row>
    <row r="550" spans="1:7" x14ac:dyDescent="0.25">
      <c r="A550" s="8" t="s">
        <v>5</v>
      </c>
      <c r="B550" s="7" t="s">
        <v>3</v>
      </c>
      <c r="C550" s="6" t="s">
        <v>2</v>
      </c>
      <c r="D550" s="6" t="s">
        <v>1</v>
      </c>
      <c r="E550" s="6" t="s">
        <v>225</v>
      </c>
      <c r="F550" s="6" t="s">
        <v>4</v>
      </c>
      <c r="G550" s="5">
        <f>G551</f>
        <v>58612.7</v>
      </c>
    </row>
    <row r="551" spans="1:7" x14ac:dyDescent="0.25">
      <c r="A551" s="8" t="s">
        <v>242</v>
      </c>
      <c r="B551" s="7" t="s">
        <v>3</v>
      </c>
      <c r="C551" s="6" t="s">
        <v>2</v>
      </c>
      <c r="D551" s="6" t="s">
        <v>1</v>
      </c>
      <c r="E551" s="6" t="s">
        <v>225</v>
      </c>
      <c r="F551" s="6" t="s">
        <v>239</v>
      </c>
      <c r="G551" s="5">
        <v>58612.7</v>
      </c>
    </row>
    <row r="552" spans="1:7" ht="81.55" x14ac:dyDescent="0.25">
      <c r="A552" s="35" t="s">
        <v>341</v>
      </c>
      <c r="B552" s="7" t="s">
        <v>3</v>
      </c>
      <c r="C552" s="10" t="s">
        <v>2</v>
      </c>
      <c r="D552" s="10" t="s">
        <v>1</v>
      </c>
      <c r="E552" s="10" t="s">
        <v>342</v>
      </c>
      <c r="F552" s="10"/>
      <c r="G552" s="9">
        <f>G553</f>
        <v>3081.5</v>
      </c>
    </row>
    <row r="553" spans="1:7" x14ac:dyDescent="0.25">
      <c r="A553" s="8" t="s">
        <v>5</v>
      </c>
      <c r="B553" s="7" t="s">
        <v>3</v>
      </c>
      <c r="C553" s="6" t="s">
        <v>2</v>
      </c>
      <c r="D553" s="6" t="s">
        <v>1</v>
      </c>
      <c r="E553" s="6" t="s">
        <v>342</v>
      </c>
      <c r="F553" s="6" t="s">
        <v>4</v>
      </c>
      <c r="G553" s="5">
        <f>G554</f>
        <v>3081.5</v>
      </c>
    </row>
    <row r="554" spans="1:7" x14ac:dyDescent="0.25">
      <c r="A554" s="8" t="s">
        <v>242</v>
      </c>
      <c r="B554" s="7" t="s">
        <v>3</v>
      </c>
      <c r="C554" s="6" t="s">
        <v>2</v>
      </c>
      <c r="D554" s="6" t="s">
        <v>1</v>
      </c>
      <c r="E554" s="6" t="s">
        <v>342</v>
      </c>
      <c r="F554" s="6" t="s">
        <v>239</v>
      </c>
      <c r="G554" s="5">
        <v>3081.5</v>
      </c>
    </row>
    <row r="555" spans="1:7" x14ac:dyDescent="0.25">
      <c r="A555" s="4" t="s">
        <v>0</v>
      </c>
      <c r="B555" s="7" t="s">
        <v>3</v>
      </c>
      <c r="C555" s="3"/>
      <c r="D555" s="3"/>
      <c r="E555" s="3"/>
      <c r="F555" s="3"/>
      <c r="G555" s="2">
        <f>G13+G97+G103+G130+G174+G218+G401+G460+G514+G526+G535+G541+G212</f>
        <v>1052628.1000000001</v>
      </c>
    </row>
  </sheetData>
  <mergeCells count="4">
    <mergeCell ref="F1:G3"/>
    <mergeCell ref="A5:G6"/>
    <mergeCell ref="F8:G8"/>
    <mergeCell ref="A9:G9"/>
  </mergeCells>
  <pageMargins left="0.78740157480314965" right="0.78740157480314965" top="0.98425196850393704" bottom="0.39370078740157483" header="0.51181102362204722" footer="0.51181102362204722"/>
  <pageSetup paperSize="9" scale="72" fitToHeight="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14</vt:i4>
      </vt:variant>
    </vt:vector>
  </HeadingPairs>
  <TitlesOfParts>
    <vt:vector size="23" baseType="lpstr">
      <vt:lpstr>доходы 2018  (2)</vt:lpstr>
      <vt:lpstr>таб.1.1 (2)</vt:lpstr>
      <vt:lpstr>публичные</vt:lpstr>
      <vt:lpstr>капвложения</vt:lpstr>
      <vt:lpstr>таб.1.5 </vt:lpstr>
      <vt:lpstr>источники </vt:lpstr>
      <vt:lpstr>программы</vt:lpstr>
      <vt:lpstr>по разделам</vt:lpstr>
      <vt:lpstr>ведомственная  </vt:lpstr>
      <vt:lpstr>'доходы 2018  (2)'!Excel_BuiltIn_Print_Area_1</vt:lpstr>
      <vt:lpstr>'доходы 2018  (2)'!Excel_BuiltIn_Print_Titles_1</vt:lpstr>
      <vt:lpstr>'ведомственная  '!Заголовки_для_печати</vt:lpstr>
      <vt:lpstr>'источники '!Заголовки_для_печати</vt:lpstr>
      <vt:lpstr>капвложения!Заголовки_для_печати</vt:lpstr>
      <vt:lpstr>'по разделам'!Заголовки_для_печати</vt:lpstr>
      <vt:lpstr>'таб.1.1 (2)'!Заголовки_для_печати</vt:lpstr>
      <vt:lpstr>'таб.1.5 '!Заголовки_для_печати</vt:lpstr>
      <vt:lpstr>'доходы 2018  (2)'!Область_печати</vt:lpstr>
      <vt:lpstr>'источники '!Область_печати</vt:lpstr>
      <vt:lpstr>капвложения!Область_печати</vt:lpstr>
      <vt:lpstr>публичные!Область_печати</vt:lpstr>
      <vt:lpstr>'таб.1.1 (2)'!Область_печати</vt:lpstr>
      <vt:lpstr>'таб.1.5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Тихонова</cp:lastModifiedBy>
  <cp:lastPrinted>2018-12-23T09:53:21Z</cp:lastPrinted>
  <dcterms:created xsi:type="dcterms:W3CDTF">2015-11-09T15:29:36Z</dcterms:created>
  <dcterms:modified xsi:type="dcterms:W3CDTF">2019-01-09T09:46:20Z</dcterms:modified>
</cp:coreProperties>
</file>