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ихонова\Desktop\Отчет 2016г\"/>
    </mc:Choice>
  </mc:AlternateContent>
  <bookViews>
    <workbookView xWindow="0" yWindow="0" windowWidth="24005" windowHeight="9129"/>
  </bookViews>
  <sheets>
    <sheet name="доходы 2017" sheetId="1" r:id="rId1"/>
  </sheets>
  <definedNames>
    <definedName name="Excel_BuiltIn_Print_Area_1" localSheetId="0">'доходы 2017'!$A$1:$C$67</definedName>
    <definedName name="Excel_BuiltIn_Print_Area_1">#REF!</definedName>
    <definedName name="Excel_BuiltIn_Print_Area_2" localSheetId="0">#REF!</definedName>
    <definedName name="Excel_BuiltIn_Print_Area_2">#REF!</definedName>
    <definedName name="Excel_BuiltIn_Print_Titles_1" localSheetId="0">'доходы 2017'!$5:$5</definedName>
    <definedName name="Excel_BuiltIn_Print_Titles_1">#REF!</definedName>
    <definedName name="доходы" localSheetId="0">#REF!</definedName>
    <definedName name="доходы">#REF!</definedName>
    <definedName name="_xlnm.Print_Area" localSheetId="0">'доходы 2017'!$A$1:$D$70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D49" i="1"/>
  <c r="D29" i="1" l="1"/>
  <c r="C29" i="1" l="1"/>
  <c r="D63" i="1" l="1"/>
  <c r="D57" i="1" l="1"/>
  <c r="D46" i="1" s="1"/>
  <c r="D45" i="1" s="1"/>
  <c r="D26" i="1"/>
  <c r="D24" i="1"/>
  <c r="D22" i="1"/>
  <c r="D18" i="1"/>
  <c r="D15" i="1"/>
  <c r="D11" i="1"/>
  <c r="D9" i="1"/>
  <c r="D7" i="1"/>
  <c r="C63" i="1"/>
  <c r="C57" i="1"/>
  <c r="C46" i="1" s="1"/>
  <c r="C45" i="1" s="1"/>
  <c r="D6" i="1" l="1"/>
  <c r="D70" i="1" s="1"/>
  <c r="C26" i="1"/>
  <c r="C24" i="1"/>
  <c r="C22" i="1"/>
  <c r="C18" i="1"/>
  <c r="C15" i="1"/>
  <c r="C11" i="1"/>
  <c r="C9" i="1"/>
  <c r="C7" i="1"/>
  <c r="C6" i="1" l="1"/>
  <c r="C70" i="1" s="1"/>
</calcChain>
</file>

<file path=xl/sharedStrings.xml><?xml version="1.0" encoding="utf-8"?>
<sst xmlns="http://schemas.openxmlformats.org/spreadsheetml/2006/main" count="127" uniqueCount="126">
  <si>
    <t>ВСЕГО ДОХОДОВ</t>
  </si>
  <si>
    <t>в том числе:</t>
  </si>
  <si>
    <t>Иные межбюджетные трансферты</t>
  </si>
  <si>
    <t>Субвенции на предоставление жилых помещений 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</si>
  <si>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</t>
  </si>
  <si>
    <t xml:space="preserve"> Субвенции бюджетам субъектов Российской Федерации и муниципальных образований</t>
  </si>
  <si>
    <t xml:space="preserve">Субсидии бюджетам субъектов Российской Федерации и муниципальных образований, в том числе: </t>
  </si>
  <si>
    <t>Межбюджетные трансферты, всего, в том числе:</t>
  </si>
  <si>
    <t xml:space="preserve">Безвозмездные поступления, всего, в том числе: </t>
  </si>
  <si>
    <t xml:space="preserve">000 2 00 00000 00 0000 000   </t>
  </si>
  <si>
    <t>Прочие неналоговые доходы бюджетов муниципальных районов</t>
  </si>
  <si>
    <t>Прочие поступления от денежных взысканий (штрафов) и иных сумм в возмещение ущерба, зачисляемые в бюджеты муниципальных районов, всего</t>
  </si>
  <si>
    <t>000 1 16 90050 05 0000 140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</si>
  <si>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</si>
  <si>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188 1 16 43000 01 0000 140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</si>
  <si>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</si>
  <si>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Прочие денежные взыскания (штрафы) за правонарушения в области дорожного движения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</si>
  <si>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</si>
  <si>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</si>
  <si>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Денежные взыскания (штрафы) за нарушение земельного законодательства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</si>
  <si>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</si>
  <si>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</si>
  <si>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за нарушение законодательства о налогах и сборах</t>
  </si>
  <si>
    <t>Штрафы, санкции, возмещение ущерба</t>
  </si>
  <si>
    <t>000 1 16 00000 00 0000 000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</si>
  <si>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</si>
  <si>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</si>
  <si>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Доходы от продажи материальных и нематериальных активов</t>
  </si>
  <si>
    <t>000 1 14 00000 00 0000 000</t>
  </si>
  <si>
    <t>Прочие доходы от оказания платных услуг (работ)</t>
  </si>
  <si>
    <t>Доходы от оказания платных услуг (работ) и компенсации затрат государства</t>
  </si>
  <si>
    <t>000 1 13 00000 00 0000 000</t>
  </si>
  <si>
    <t>Плата за негативное воздействие на окружающую среду</t>
  </si>
  <si>
    <t>Платежи при пользовании природными ресурсами</t>
  </si>
  <si>
    <t>000 1 12 00000 00 0000 000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</si>
  <si>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</si>
  <si>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</si>
  <si>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</si>
  <si>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</si>
  <si>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</si>
  <si>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Государственная пошлина за выдачу разрешения на установку рекламной конструкции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</si>
  <si>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</si>
  <si>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</t>
  </si>
  <si>
    <t>000 1 08 00000 00 0000 000</t>
  </si>
  <si>
    <t>Единый сельскохозяйственный налог</t>
  </si>
  <si>
    <t>Единый налог на вмененный доход для отдельных видов деятельности</t>
  </si>
  <si>
    <t>Налоги на совокупный доход</t>
  </si>
  <si>
    <t>000 1 05 00000 00 0000 000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</si>
  <si>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</si>
  <si>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</si>
  <si>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</si>
  <si>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</si>
  <si>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</si>
  <si>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</si>
  <si>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</si>
  <si>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</si>
  <si>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</si>
  <si>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>Наименование доходного источника</t>
  </si>
  <si>
    <t>КБК</t>
  </si>
  <si>
    <t>Утверждено</t>
  </si>
  <si>
    <t>Исполнено</t>
  </si>
  <si>
    <t>Дотация из областного бюджета на выравнивание бюджетной обеспеченности муниципальных районов Новосибирской области</t>
  </si>
  <si>
    <t>Субвенции на осуществление первичного воинского учета на территориях, где отсутствуют военные комиссариаты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</si>
  <si>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местных вопросов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</si>
  <si>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</si>
  <si>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 от возмещения ущерба при возникновении страховых случаев</t>
  </si>
  <si>
    <t>000 1 01 02000 01 0000 110</t>
  </si>
  <si>
    <t>000 1 05 02000 02 0000 110</t>
  </si>
  <si>
    <t>000 1 05 03000 01 0000 110</t>
  </si>
  <si>
    <t>000 1 05 04000 02 0000 110</t>
  </si>
  <si>
    <t>000 1 08 03000 01 0000 110</t>
  </si>
  <si>
    <t>000 1 08 07150 01 0000 110</t>
  </si>
  <si>
    <t>000 1 11 05010 13 0000 120</t>
  </si>
  <si>
    <t>000 1 11 05030 05 0000 120</t>
  </si>
  <si>
    <t>000 1 12 01000 01 0000 120</t>
  </si>
  <si>
    <t>000 1 13 01990 05 0000 130</t>
  </si>
  <si>
    <t>000 1 14 06010 10 0000 430</t>
  </si>
  <si>
    <t>000 1 14 06010 13 0000 430</t>
  </si>
  <si>
    <t>000 1 16 03000 00 0000 140</t>
  </si>
  <si>
    <t>000 1 16 06000 01 0000 140</t>
  </si>
  <si>
    <t>000 1 16 08000 01 0000 140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</si>
  <si>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</si>
  <si>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</si>
  <si>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000 1 16 23000 00 0000 140</t>
  </si>
  <si>
    <t>000 1 16 25060 01 0000 140</t>
  </si>
  <si>
    <t xml:space="preserve">Денежные взыскания (штрафы) за нарушение водного законодательства </t>
  </si>
  <si>
    <t>000 1 16 25080 00 0000 140</t>
  </si>
  <si>
    <t>000 1 16 28000 01 0000 140</t>
  </si>
  <si>
    <t>000 1 16 30014 01 0000 140</t>
  </si>
  <si>
    <t>000 1 16 30030 01 0000 140</t>
  </si>
  <si>
    <t>000 1 16 35000 05 0000 140</t>
  </si>
  <si>
    <t>000 1 17 05050 05 0000 180</t>
  </si>
  <si>
    <t>000 2 02 01001 05 0000 151</t>
  </si>
  <si>
    <t>000 2 02 02999 05 0000 151</t>
  </si>
  <si>
    <t>000 2 02 02216 05 0000 151</t>
  </si>
  <si>
    <t>Налог, взимаемый в связи с применением патентной системы налогообложения, зачисляемый в бюджеты муниципальных районов</t>
  </si>
  <si>
    <t xml:space="preserve">Доходы бюджета Болотнинского района на 2017 год </t>
  </si>
  <si>
    <t>203 2 02 25097 05 0000 151</t>
  </si>
  <si>
    <t>203 2 02 30024 05 0000 151</t>
  </si>
  <si>
    <t>203 2 02 35082 05 0000 151</t>
  </si>
  <si>
    <t>203 2 02 35118 05 0000 151</t>
  </si>
  <si>
    <t>203 2 02 35134 05 0000 151</t>
  </si>
  <si>
    <t>203 2 02 49999 05 0000 151</t>
  </si>
  <si>
    <t>203 1 17 01050 05 000 180</t>
  </si>
  <si>
    <t>Невыясненные поступления, зачиляемые в бюджеты муниципальных районов</t>
  </si>
  <si>
    <t>000 1 11 05010 05 0000 120</t>
  </si>
  <si>
    <t>203 2 02 20077 05 0000 151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</si>
  <si>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</si>
  <si>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многоквартарных домов населенных пунктов</t>
  </si>
  <si>
    <t>Субсидии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</si>
  <si>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203 2 02 2519 05 0000 151</t>
  </si>
  <si>
    <t>Субсидии бюджетам муниципальных районов на поддержку отрасли культуры</t>
  </si>
  <si>
    <t>203 2 02 02077 05 0000 151</t>
  </si>
  <si>
    <t>Субсидии бюджетам муниципальных районов на поддержку государственных программ субъеквто Российской Федерации и муниципальных программ формирования современнной городской среды</t>
  </si>
  <si>
    <t>203 2 02 025558 05 0000 151</t>
  </si>
  <si>
    <t>Субсидии бюджетам муниципальных районов на обеспечение развития и укрепления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</si>
  <si>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Прочие субсидии муниципальных районов</t>
  </si>
  <si>
    <t>Субвенциибюджетам муниципальных районов на выполнение передаваемых полномочий субъектов Российской Федерации</t>
  </si>
  <si>
    <t>Прочие межбюджетные трансферты, передаваемые бюджетам муниципальных районов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</si>
  <si>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 власти другого уровня</t>
  </si>
  <si>
    <t>203 2 19 05000 05 0000 151</t>
  </si>
  <si>
    <t>203 202 45160 05 0000 151</t>
  </si>
  <si>
    <t>203 2 02 04014 05 0000 151</t>
  </si>
  <si>
    <t>203 2 07 05030 05 0000 180</t>
  </si>
  <si>
    <t>Прочие безвозмездные поступления в бюджеты муниципальных районов</t>
  </si>
  <si>
    <t>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</si>
</sst>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1"/>
    </font>
    <font>
      <b/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5" fillId="0" borderId="0"/>
  </cellStyleXfs>
  <cellXfs count="64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3" fillId="2" borderId="0" xfId="1" applyFont="1" applyFill="1" applyAlignment="1">
      <alignment horizontal="right"/>
    </xf>
    <xf numFmtId="0" fontId="2" fillId="3" borderId="0" xfId="1" applyFont="1" applyFill="1" applyAlignment="1"/>
    <xf numFmtId="0" fontId="2" fillId="2" borderId="0" xfId="1" applyFont="1" applyFill="1" applyAlignment="1"/>
    <xf numFmtId="0" fontId="4" fillId="2" borderId="0" xfId="1" applyFont="1" applyFill="1" applyAlignment="1">
      <alignment horizontal="right"/>
    </xf>
    <xf numFmtId="0" fontId="5" fillId="3" borderId="0" xfId="1" applyFont="1" applyFill="1" applyAlignment="1"/>
    <xf numFmtId="0" fontId="5" fillId="2" borderId="0" xfId="1" applyFont="1" applyFill="1" applyAlignment="1"/>
    <xf numFmtId="0" fontId="5" fillId="3" borderId="0" xfId="1" applyFont="1" applyFill="1" applyAlignment="1">
      <alignment horizontal="right"/>
    </xf>
    <xf numFmtId="164" fontId="6" fillId="2" borderId="1" xfId="1" applyNumberFormat="1" applyFont="1" applyFill="1" applyBorder="1" applyAlignment="1">
      <alignment horizontal="right"/>
    </xf>
    <xf numFmtId="0" fontId="7" fillId="0" borderId="1" xfId="2" applyNumberFormat="1" applyFont="1" applyFill="1" applyBorder="1" applyAlignment="1" applyProtection="1">
      <alignment horizontal="left" wrapText="1"/>
      <protection hidden="1"/>
    </xf>
    <xf numFmtId="164" fontId="3" fillId="2" borderId="1" xfId="1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wrapText="1"/>
    </xf>
    <xf numFmtId="0" fontId="3" fillId="2" borderId="1" xfId="1" applyFont="1" applyFill="1" applyBorder="1" applyAlignment="1"/>
    <xf numFmtId="0" fontId="3" fillId="3" borderId="1" xfId="1" applyFont="1" applyFill="1" applyBorder="1" applyAlignment="1">
      <alignment vertical="top" wrapText="1"/>
    </xf>
    <xf numFmtId="0" fontId="10" fillId="0" borderId="0" xfId="1" applyFont="1" applyFill="1"/>
    <xf numFmtId="0" fontId="10" fillId="0" borderId="0" xfId="1" applyFont="1" applyFill="1" applyBorder="1"/>
    <xf numFmtId="0" fontId="6" fillId="3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wrapText="1"/>
    </xf>
    <xf numFmtId="0" fontId="11" fillId="0" borderId="0" xfId="1" applyFont="1" applyFill="1"/>
    <xf numFmtId="0" fontId="11" fillId="0" borderId="0" xfId="1" applyFont="1" applyFill="1" applyBorder="1"/>
    <xf numFmtId="0" fontId="7" fillId="3" borderId="1" xfId="1" applyFont="1" applyFill="1" applyBorder="1" applyAlignment="1">
      <alignment vertical="top" wrapText="1"/>
    </xf>
    <xf numFmtId="0" fontId="7" fillId="2" borderId="1" xfId="1" applyFont="1" applyFill="1" applyBorder="1" applyAlignment="1">
      <alignment horizontal="left"/>
    </xf>
    <xf numFmtId="164" fontId="12" fillId="2" borderId="1" xfId="1" applyNumberFormat="1" applyFont="1" applyFill="1" applyBorder="1" applyAlignment="1">
      <alignment horizontal="right" wrapText="1"/>
    </xf>
    <xf numFmtId="0" fontId="7" fillId="0" borderId="1" xfId="1" applyFont="1" applyFill="1" applyBorder="1" applyAlignment="1">
      <alignment vertical="top" wrapText="1"/>
    </xf>
    <xf numFmtId="0" fontId="7" fillId="2" borderId="1" xfId="1" applyFont="1" applyFill="1" applyBorder="1" applyAlignment="1"/>
    <xf numFmtId="164" fontId="13" fillId="2" borderId="1" xfId="1" applyNumberFormat="1" applyFont="1" applyFill="1" applyBorder="1" applyAlignment="1">
      <alignment horizontal="right" wrapText="1"/>
    </xf>
    <xf numFmtId="0" fontId="9" fillId="3" borderId="1" xfId="1" applyFont="1" applyFill="1" applyBorder="1" applyAlignment="1">
      <alignment vertical="top" wrapText="1"/>
    </xf>
    <xf numFmtId="0" fontId="7" fillId="3" borderId="1" xfId="1" applyFont="1" applyFill="1" applyBorder="1" applyAlignment="1">
      <alignment wrapText="1"/>
    </xf>
    <xf numFmtId="0" fontId="3" fillId="3" borderId="1" xfId="1" applyFont="1" applyFill="1" applyBorder="1" applyAlignment="1"/>
    <xf numFmtId="0" fontId="7" fillId="3" borderId="1" xfId="1" applyFont="1" applyFill="1" applyBorder="1" applyAlignment="1"/>
    <xf numFmtId="49" fontId="3" fillId="2" borderId="1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left"/>
    </xf>
    <xf numFmtId="0" fontId="4" fillId="3" borderId="1" xfId="4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wrapText="1"/>
    </xf>
    <xf numFmtId="0" fontId="4" fillId="2" borderId="0" xfId="1" applyFont="1" applyFill="1" applyBorder="1" applyAlignment="1">
      <alignment horizontal="right" wrapText="1"/>
    </xf>
    <xf numFmtId="0" fontId="4" fillId="3" borderId="0" xfId="1" applyFont="1" applyFill="1" applyBorder="1" applyAlignment="1">
      <alignment horizontal="center" vertical="center" wrapText="1"/>
    </xf>
    <xf numFmtId="0" fontId="4" fillId="2" borderId="0" xfId="1" applyFont="1" applyFill="1" applyAlignment="1"/>
    <xf numFmtId="0" fontId="3" fillId="0" borderId="0" xfId="1" applyFont="1" applyFill="1"/>
    <xf numFmtId="0" fontId="3" fillId="0" borderId="0" xfId="1" applyFont="1" applyFill="1" applyBorder="1"/>
    <xf numFmtId="0" fontId="8" fillId="3" borderId="0" xfId="5" applyNumberFormat="1" applyFont="1" applyFill="1" applyBorder="1" applyAlignment="1" applyProtection="1">
      <alignment horizontal="right" vertical="top" wrapText="1"/>
      <protection hidden="1"/>
    </xf>
    <xf numFmtId="0" fontId="4" fillId="2" borderId="1" xfId="1" applyFont="1" applyFill="1" applyBorder="1" applyAlignment="1">
      <alignment horizontal="center" wrapText="1"/>
    </xf>
    <xf numFmtId="164" fontId="7" fillId="2" borderId="1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right"/>
    </xf>
    <xf numFmtId="0" fontId="3" fillId="3" borderId="1" xfId="6" applyFont="1" applyFill="1" applyBorder="1" applyAlignment="1"/>
    <xf numFmtId="0" fontId="3" fillId="0" borderId="1" xfId="6" applyFont="1" applyFill="1" applyBorder="1" applyAlignment="1">
      <alignment wrapText="1"/>
    </xf>
    <xf numFmtId="164" fontId="7" fillId="2" borderId="1" xfId="1" applyNumberFormat="1" applyFont="1" applyFill="1" applyBorder="1" applyAlignment="1">
      <alignment horizontal="right"/>
    </xf>
    <xf numFmtId="0" fontId="7" fillId="0" borderId="1" xfId="1" applyFont="1" applyFill="1" applyBorder="1" applyAlignment="1"/>
    <xf numFmtId="0" fontId="3" fillId="3" borderId="1" xfId="1" applyFont="1" applyFill="1" applyBorder="1" applyAlignment="1">
      <alignment horizontal="left" vertical="top" wrapText="1"/>
    </xf>
    <xf numFmtId="0" fontId="9" fillId="3" borderId="1" xfId="3" applyNumberFormat="1" applyFont="1" applyFill="1" applyBorder="1" applyAlignment="1" applyProtection="1">
      <alignment horizontal="justify"/>
      <protection hidden="1"/>
    </xf>
    <xf numFmtId="164" fontId="7" fillId="2" borderId="1" xfId="1" applyNumberFormat="1" applyFont="1" applyFill="1" applyBorder="1" applyAlignment="1">
      <alignment horizontal="right"/>
    </xf>
    <xf numFmtId="0" fontId="3" fillId="3" borderId="1" xfId="1" applyFont="1" applyFill="1" applyBorder="1" applyAlignment="1">
      <alignment horizontal="left" wrapText="1"/>
    </xf>
    <xf numFmtId="0" fontId="3" fillId="0" borderId="1" xfId="2" applyNumberFormat="1" applyFont="1" applyFill="1" applyBorder="1" applyAlignment="1" applyProtection="1">
      <alignment horizontal="left" wrapText="1"/>
      <protection hidden="1"/>
    </xf>
    <xf numFmtId="0" fontId="2" fillId="0" borderId="0" xfId="1" applyFont="1" applyFill="1" applyBorder="1" applyAlignment="1">
      <alignment horizontal="right"/>
    </xf>
    <xf numFmtId="0" fontId="6" fillId="3" borderId="1" xfId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right"/>
    </xf>
    <xf numFmtId="0" fontId="14" fillId="3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</cellXfs>
  <cellStyles count="7">
    <cellStyle name="Обычный" xfId="0" builtinId="0"/>
    <cellStyle name="Обычный 2 4" xfId="2"/>
    <cellStyle name="Обычный 7" xfId="3"/>
    <cellStyle name="Обычный_tmp" xfId="5"/>
    <cellStyle name="Обычный_Прил.1_Администраторы доходов_Таблица 2 2" xfId="4"/>
    <cellStyle name="Обычный_Приложение 3 доходы" xfId="6"/>
    <cellStyle name="Обычный_Приложение 3 доходы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view="pageBreakPreview" topLeftCell="A13" zoomScale="75" zoomScaleNormal="100" zoomScaleSheetLayoutView="75" workbookViewId="0">
      <selection activeCell="D17" sqref="D17"/>
    </sheetView>
  </sheetViews>
  <sheetFormatPr defaultColWidth="9.125" defaultRowHeight="18.350000000000001" x14ac:dyDescent="0.3"/>
  <cols>
    <col min="1" max="1" width="34.75" style="5" customWidth="1"/>
    <col min="2" max="2" width="80" style="4" customWidth="1"/>
    <col min="3" max="3" width="17.125" style="3" customWidth="1"/>
    <col min="4" max="4" width="18.125" style="2" customWidth="1"/>
    <col min="5" max="37" width="9.125" style="2"/>
    <col min="38" max="16384" width="9.125" style="1"/>
  </cols>
  <sheetData>
    <row r="1" spans="1:37" s="40" customFormat="1" ht="13.6" customHeight="1" x14ac:dyDescent="0.3">
      <c r="A1" s="8"/>
      <c r="B1" s="9"/>
      <c r="C1" s="42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37" x14ac:dyDescent="0.3">
      <c r="A2" s="8"/>
      <c r="B2" s="7"/>
      <c r="C2" s="6"/>
    </row>
    <row r="3" spans="1:37" x14ac:dyDescent="0.25">
      <c r="A3" s="59" t="s">
        <v>96</v>
      </c>
      <c r="B3" s="59"/>
      <c r="C3" s="59"/>
    </row>
    <row r="4" spans="1:37" x14ac:dyDescent="0.3">
      <c r="A4" s="39"/>
      <c r="B4" s="38"/>
      <c r="C4" s="37"/>
      <c r="D4" s="56" t="s">
        <v>125</v>
      </c>
    </row>
    <row r="5" spans="1:37" x14ac:dyDescent="0.3">
      <c r="A5" s="36" t="s">
        <v>58</v>
      </c>
      <c r="B5" s="35" t="s">
        <v>57</v>
      </c>
      <c r="C5" s="43" t="s">
        <v>59</v>
      </c>
      <c r="D5" s="43" t="s">
        <v>60</v>
      </c>
    </row>
    <row r="6" spans="1:37" x14ac:dyDescent="0.3">
      <c r="A6" s="26" t="s">
        <v>56</v>
      </c>
      <c r="B6" s="22" t="s">
        <v>55</v>
      </c>
      <c r="C6" s="44">
        <f>SUM(C29+C26+C24+C22+C18+C15+C11+C9+C7+C44)</f>
        <v>104257.9</v>
      </c>
      <c r="D6" s="44">
        <f>SUM(D29+D26+D24+D22+D18+D15+D11+D9+D7+D44+D43)</f>
        <v>101393.9</v>
      </c>
    </row>
    <row r="7" spans="1:37" x14ac:dyDescent="0.3">
      <c r="A7" s="26" t="s">
        <v>54</v>
      </c>
      <c r="B7" s="22" t="s">
        <v>53</v>
      </c>
      <c r="C7" s="44">
        <f>SUM(C8)</f>
        <v>79099.399999999994</v>
      </c>
      <c r="D7" s="44">
        <f>SUM(D8)</f>
        <v>77056</v>
      </c>
    </row>
    <row r="8" spans="1:37" s="20" customFormat="1" x14ac:dyDescent="0.3">
      <c r="A8" s="14" t="s">
        <v>66</v>
      </c>
      <c r="B8" s="15" t="s">
        <v>52</v>
      </c>
      <c r="C8" s="27">
        <v>79099.399999999994</v>
      </c>
      <c r="D8" s="27">
        <v>77056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</row>
    <row r="9" spans="1:37" ht="44.35" customHeight="1" x14ac:dyDescent="0.3">
      <c r="A9" s="23" t="s">
        <v>51</v>
      </c>
      <c r="B9" s="22" t="s">
        <v>50</v>
      </c>
      <c r="C9" s="24">
        <f>SUM(C10:C10)</f>
        <v>3131.9</v>
      </c>
      <c r="D9" s="24">
        <f>SUM(D10:D10)</f>
        <v>3149.1</v>
      </c>
    </row>
    <row r="10" spans="1:37" ht="36.700000000000003" x14ac:dyDescent="0.3">
      <c r="A10" s="34" t="s">
        <v>49</v>
      </c>
      <c r="B10" s="15" t="s">
        <v>48</v>
      </c>
      <c r="C10" s="27">
        <v>3131.9</v>
      </c>
      <c r="D10" s="27">
        <v>3149.1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1.75" customHeight="1" x14ac:dyDescent="0.3">
      <c r="A11" s="26" t="s">
        <v>47</v>
      </c>
      <c r="B11" s="22" t="s">
        <v>46</v>
      </c>
      <c r="C11" s="44">
        <f>SUM(C12:C14)</f>
        <v>7442</v>
      </c>
      <c r="D11" s="44">
        <f>SUM(D12:D14)</f>
        <v>7129.6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36.700000000000003" x14ac:dyDescent="0.3">
      <c r="A12" s="14" t="s">
        <v>67</v>
      </c>
      <c r="B12" s="15" t="s">
        <v>45</v>
      </c>
      <c r="C12" s="27">
        <v>6915</v>
      </c>
      <c r="D12" s="27">
        <v>6575.8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38.25" customHeight="1" x14ac:dyDescent="0.3">
      <c r="A13" s="14" t="s">
        <v>68</v>
      </c>
      <c r="B13" s="15" t="s">
        <v>44</v>
      </c>
      <c r="C13" s="27">
        <v>156.4</v>
      </c>
      <c r="D13" s="27">
        <v>148.6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44.35" customHeight="1" x14ac:dyDescent="0.3">
      <c r="A14" s="14" t="s">
        <v>69</v>
      </c>
      <c r="B14" s="15" t="s">
        <v>95</v>
      </c>
      <c r="C14" s="27">
        <v>370.6</v>
      </c>
      <c r="D14" s="27">
        <v>405.2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41.95" customHeight="1" x14ac:dyDescent="0.3">
      <c r="A15" s="26" t="s">
        <v>43</v>
      </c>
      <c r="B15" s="22" t="s">
        <v>42</v>
      </c>
      <c r="C15" s="44">
        <f>SUM(C16:C17)</f>
        <v>2716</v>
      </c>
      <c r="D15" s="44">
        <f>SUM(D16:D17)</f>
        <v>2586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1.3" customHeight="1" x14ac:dyDescent="0.3">
      <c r="A16" s="33" t="s">
        <v>70</v>
      </c>
      <c r="B16" s="15" t="s">
        <v>41</v>
      </c>
      <c r="C16" s="27">
        <v>2675.8</v>
      </c>
      <c r="D16" s="27">
        <v>2546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45" customHeight="1" x14ac:dyDescent="0.3">
      <c r="A17" s="32" t="s">
        <v>71</v>
      </c>
      <c r="B17" s="15" t="s">
        <v>40</v>
      </c>
      <c r="C17" s="27">
        <v>40.200000000000003</v>
      </c>
      <c r="D17" s="27">
        <v>40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45" customHeight="1" x14ac:dyDescent="0.3">
      <c r="A18" s="26" t="s">
        <v>39</v>
      </c>
      <c r="B18" s="22" t="s">
        <v>38</v>
      </c>
      <c r="C18" s="44">
        <f>SUM(C19:C21)</f>
        <v>2958.1</v>
      </c>
      <c r="D18" s="44">
        <f>SUM(D19:D21)</f>
        <v>2858.2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93.75" customHeight="1" x14ac:dyDescent="0.3">
      <c r="A19" s="14" t="s">
        <v>105</v>
      </c>
      <c r="B19" s="15" t="s">
        <v>37</v>
      </c>
      <c r="C19" s="27">
        <v>1686.3</v>
      </c>
      <c r="D19" s="27">
        <v>1608.7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97.5" customHeight="1" x14ac:dyDescent="0.3">
      <c r="A20" s="14" t="s">
        <v>72</v>
      </c>
      <c r="B20" s="15" t="s">
        <v>36</v>
      </c>
      <c r="C20" s="27">
        <v>686.8</v>
      </c>
      <c r="D20" s="27">
        <v>677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77.95" customHeight="1" x14ac:dyDescent="0.3">
      <c r="A21" s="14" t="s">
        <v>73</v>
      </c>
      <c r="B21" s="15" t="s">
        <v>35</v>
      </c>
      <c r="C21" s="27">
        <v>585</v>
      </c>
      <c r="D21" s="27">
        <v>572.5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 s="26" t="s">
        <v>34</v>
      </c>
      <c r="B22" s="31" t="s">
        <v>33</v>
      </c>
      <c r="C22" s="24">
        <f>SUM(C23)</f>
        <v>960.8</v>
      </c>
      <c r="D22" s="24">
        <f>SUM(D23)</f>
        <v>913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21.75" customHeight="1" x14ac:dyDescent="0.3">
      <c r="A23" s="14" t="s">
        <v>74</v>
      </c>
      <c r="B23" s="30" t="s">
        <v>32</v>
      </c>
      <c r="C23" s="27">
        <v>960.8</v>
      </c>
      <c r="D23" s="27">
        <v>913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41.3" customHeight="1" x14ac:dyDescent="0.3">
      <c r="A24" s="26" t="s">
        <v>31</v>
      </c>
      <c r="B24" s="29" t="s">
        <v>30</v>
      </c>
      <c r="C24" s="24">
        <f>SUM(C25)</f>
        <v>5301</v>
      </c>
      <c r="D24" s="24">
        <f>SUM(D25)</f>
        <v>5048.2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22.6" customHeight="1" x14ac:dyDescent="0.3">
      <c r="A25" s="14" t="s">
        <v>75</v>
      </c>
      <c r="B25" s="15" t="s">
        <v>29</v>
      </c>
      <c r="C25" s="27">
        <v>5301</v>
      </c>
      <c r="D25" s="27">
        <v>5048.2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31.6" customHeight="1" x14ac:dyDescent="0.3">
      <c r="A26" s="26" t="s">
        <v>28</v>
      </c>
      <c r="B26" s="22" t="s">
        <v>27</v>
      </c>
      <c r="C26" s="24">
        <f>SUM(C27:C28)</f>
        <v>192.5</v>
      </c>
      <c r="D26" s="24">
        <f>SUM(D27:D28)</f>
        <v>182.9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55.05" x14ac:dyDescent="0.3">
      <c r="A27" s="14" t="s">
        <v>76</v>
      </c>
      <c r="B27" s="19" t="s">
        <v>26</v>
      </c>
      <c r="C27" s="27">
        <v>161.1</v>
      </c>
      <c r="D27" s="27">
        <v>154.9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54.7" customHeight="1" x14ac:dyDescent="0.3">
      <c r="A28" s="14" t="s">
        <v>77</v>
      </c>
      <c r="B28" s="19" t="s">
        <v>25</v>
      </c>
      <c r="C28" s="27">
        <v>31.4</v>
      </c>
      <c r="D28" s="27">
        <v>28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37.549999999999997" customHeight="1" x14ac:dyDescent="0.3">
      <c r="A29" s="26" t="s">
        <v>24</v>
      </c>
      <c r="B29" s="22" t="s">
        <v>23</v>
      </c>
      <c r="C29" s="44">
        <f>SUM(C30+C31+C32+C36+C35+C40+C41+C42+C37+C39+C33+C38+C34)</f>
        <v>2430.6999999999998</v>
      </c>
      <c r="D29" s="49">
        <f>SUM(D30:D42)</f>
        <v>2487.9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36.700000000000003" x14ac:dyDescent="0.3">
      <c r="A30" s="14" t="s">
        <v>78</v>
      </c>
      <c r="B30" s="15" t="s">
        <v>22</v>
      </c>
      <c r="C30" s="27">
        <v>31.1</v>
      </c>
      <c r="D30" s="27">
        <v>37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73.400000000000006" x14ac:dyDescent="0.3">
      <c r="A31" s="14" t="s">
        <v>79</v>
      </c>
      <c r="B31" s="15" t="s">
        <v>21</v>
      </c>
      <c r="C31" s="27">
        <v>15.2</v>
      </c>
      <c r="D31" s="27"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73.400000000000006" x14ac:dyDescent="0.3">
      <c r="A32" s="14" t="s">
        <v>80</v>
      </c>
      <c r="B32" s="15" t="s">
        <v>20</v>
      </c>
      <c r="C32" s="27">
        <v>135.4</v>
      </c>
      <c r="D32" s="27">
        <v>120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57.75" customHeight="1" x14ac:dyDescent="0.3">
      <c r="A33" s="14" t="s">
        <v>82</v>
      </c>
      <c r="B33" s="15" t="s">
        <v>81</v>
      </c>
      <c r="C33" s="27">
        <v>57.6</v>
      </c>
      <c r="D33" s="27"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43.5" customHeight="1" x14ac:dyDescent="0.3">
      <c r="A34" s="14" t="s">
        <v>83</v>
      </c>
      <c r="B34" s="51" t="s">
        <v>65</v>
      </c>
      <c r="C34" s="27">
        <v>23.4</v>
      </c>
      <c r="D34" s="27">
        <v>92.9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46.55" customHeight="1" x14ac:dyDescent="0.3">
      <c r="A35" s="14" t="s">
        <v>84</v>
      </c>
      <c r="B35" s="15" t="s">
        <v>19</v>
      </c>
      <c r="C35" s="27">
        <v>0</v>
      </c>
      <c r="D35" s="27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39.75" customHeight="1" x14ac:dyDescent="0.3">
      <c r="A36" s="52" t="s">
        <v>86</v>
      </c>
      <c r="B36" s="28" t="s">
        <v>85</v>
      </c>
      <c r="C36" s="27">
        <v>5.0999999999999996</v>
      </c>
      <c r="D36" s="27">
        <v>15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58.6" customHeight="1" x14ac:dyDescent="0.3">
      <c r="A37" s="14" t="s">
        <v>87</v>
      </c>
      <c r="B37" s="15" t="s">
        <v>18</v>
      </c>
      <c r="C37" s="27">
        <v>894.1</v>
      </c>
      <c r="D37" s="27">
        <v>678.7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80.349999999999994" customHeight="1" x14ac:dyDescent="0.3">
      <c r="A38" s="14" t="s">
        <v>88</v>
      </c>
      <c r="B38" s="15" t="s">
        <v>17</v>
      </c>
      <c r="C38" s="27">
        <v>5.0999999999999996</v>
      </c>
      <c r="D38" s="27">
        <v>4.0999999999999996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41.95" customHeight="1" x14ac:dyDescent="0.3">
      <c r="A39" s="14" t="s">
        <v>89</v>
      </c>
      <c r="B39" s="15" t="s">
        <v>16</v>
      </c>
      <c r="C39" s="27">
        <v>5.0999999999999996</v>
      </c>
      <c r="D39" s="27"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45.7" customHeight="1" x14ac:dyDescent="0.3">
      <c r="A40" s="14" t="s">
        <v>90</v>
      </c>
      <c r="B40" s="15" t="s">
        <v>15</v>
      </c>
      <c r="C40" s="27">
        <v>318.2</v>
      </c>
      <c r="D40" s="27">
        <v>173.3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77.95" customHeight="1" x14ac:dyDescent="0.3">
      <c r="A41" s="14" t="s">
        <v>14</v>
      </c>
      <c r="B41" s="15" t="s">
        <v>13</v>
      </c>
      <c r="C41" s="27">
        <v>101</v>
      </c>
      <c r="D41" s="27">
        <v>66.2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60.8" customHeight="1" x14ac:dyDescent="0.3">
      <c r="A42" s="26" t="s">
        <v>12</v>
      </c>
      <c r="B42" s="22" t="s">
        <v>11</v>
      </c>
      <c r="C42" s="24">
        <v>839.4</v>
      </c>
      <c r="D42" s="24">
        <v>1300.7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60.8" customHeight="1" x14ac:dyDescent="0.3">
      <c r="A43" s="26" t="s">
        <v>103</v>
      </c>
      <c r="B43" s="22" t="s">
        <v>104</v>
      </c>
      <c r="C43" s="24">
        <v>0</v>
      </c>
      <c r="D43" s="24">
        <v>-17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43.5" customHeight="1" x14ac:dyDescent="0.3">
      <c r="A44" s="26" t="s">
        <v>91</v>
      </c>
      <c r="B44" s="25" t="s">
        <v>10</v>
      </c>
      <c r="C44" s="24">
        <v>25.5</v>
      </c>
      <c r="D44" s="24">
        <v>0</v>
      </c>
    </row>
    <row r="45" spans="1:37" s="20" customFormat="1" x14ac:dyDescent="0.3">
      <c r="A45" s="23" t="s">
        <v>9</v>
      </c>
      <c r="B45" s="22" t="s">
        <v>8</v>
      </c>
      <c r="C45" s="44">
        <f>SUM(C46+C68+C69)</f>
        <v>757363.30000000016</v>
      </c>
      <c r="D45" s="53">
        <f>SUM(D46+D68+D69)</f>
        <v>755352.3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</row>
    <row r="46" spans="1:37" x14ac:dyDescent="0.3">
      <c r="A46" s="23"/>
      <c r="B46" s="22" t="s">
        <v>7</v>
      </c>
      <c r="C46" s="44">
        <f>SUM(C47+C49+C57+C63)</f>
        <v>757216.30000000016</v>
      </c>
      <c r="D46" s="53">
        <f>SUM(D47+D49+D57+D63)</f>
        <v>756907.20000000007</v>
      </c>
    </row>
    <row r="47" spans="1:37" ht="18.7" customHeight="1" x14ac:dyDescent="0.25">
      <c r="A47" s="60" t="s">
        <v>92</v>
      </c>
      <c r="B47" s="61" t="s">
        <v>61</v>
      </c>
      <c r="C47" s="58">
        <v>78786.899999999994</v>
      </c>
      <c r="D47" s="58">
        <v>78786.899999999994</v>
      </c>
    </row>
    <row r="48" spans="1:37" ht="36" customHeight="1" x14ac:dyDescent="0.25">
      <c r="A48" s="60"/>
      <c r="B48" s="61"/>
      <c r="C48" s="58"/>
      <c r="D48" s="58"/>
    </row>
    <row r="49" spans="1:37" ht="39.1" customHeight="1" x14ac:dyDescent="0.3">
      <c r="A49" s="45"/>
      <c r="B49" s="22" t="s">
        <v>6</v>
      </c>
      <c r="C49" s="44">
        <f>SUM(C50:C56)</f>
        <v>293637.30000000005</v>
      </c>
      <c r="D49" s="44">
        <f>SUM(D50:D56)</f>
        <v>293606.30000000005</v>
      </c>
    </row>
    <row r="50" spans="1:37" ht="54.7" customHeight="1" x14ac:dyDescent="0.3">
      <c r="A50" s="14" t="s">
        <v>106</v>
      </c>
      <c r="B50" s="19" t="s">
        <v>107</v>
      </c>
      <c r="C50" s="12">
        <v>15496.8</v>
      </c>
      <c r="D50" s="12">
        <v>15496.8</v>
      </c>
    </row>
    <row r="51" spans="1:37" ht="95.3" customHeight="1" x14ac:dyDescent="0.3">
      <c r="A51" s="14" t="s">
        <v>94</v>
      </c>
      <c r="B51" s="19" t="s">
        <v>108</v>
      </c>
      <c r="C51" s="12">
        <v>58765.8</v>
      </c>
      <c r="D51" s="12">
        <v>58765.8</v>
      </c>
    </row>
    <row r="52" spans="1:37" ht="68.95" customHeight="1" x14ac:dyDescent="0.3">
      <c r="A52" s="14" t="s">
        <v>97</v>
      </c>
      <c r="B52" s="19" t="s">
        <v>109</v>
      </c>
      <c r="C52" s="12">
        <v>1235.5999999999999</v>
      </c>
      <c r="D52" s="12">
        <v>1235.5999999999999</v>
      </c>
    </row>
    <row r="53" spans="1:37" ht="42.8" customHeight="1" x14ac:dyDescent="0.3">
      <c r="A53" s="14" t="s">
        <v>110</v>
      </c>
      <c r="B53" s="19" t="s">
        <v>111</v>
      </c>
      <c r="C53" s="12">
        <v>36</v>
      </c>
      <c r="D53" s="12">
        <v>36</v>
      </c>
    </row>
    <row r="54" spans="1:37" ht="81.7" customHeight="1" x14ac:dyDescent="0.3">
      <c r="A54" s="47" t="s">
        <v>112</v>
      </c>
      <c r="B54" s="48" t="s">
        <v>113</v>
      </c>
      <c r="C54" s="12">
        <v>11399</v>
      </c>
      <c r="D54" s="12">
        <v>11399</v>
      </c>
    </row>
    <row r="55" spans="1:37" ht="94.6" customHeight="1" x14ac:dyDescent="0.3">
      <c r="A55" s="14" t="s">
        <v>114</v>
      </c>
      <c r="B55" s="19" t="s">
        <v>115</v>
      </c>
      <c r="C55" s="12">
        <v>1111</v>
      </c>
      <c r="D55" s="12">
        <v>1111</v>
      </c>
    </row>
    <row r="56" spans="1:37" ht="36.700000000000003" customHeight="1" x14ac:dyDescent="0.3">
      <c r="A56" s="14" t="s">
        <v>93</v>
      </c>
      <c r="B56" s="54" t="s">
        <v>116</v>
      </c>
      <c r="C56" s="12">
        <v>205593.1</v>
      </c>
      <c r="D56" s="12">
        <v>205562.1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39.75" customHeight="1" x14ac:dyDescent="0.3">
      <c r="A57" s="62"/>
      <c r="B57" s="29" t="s">
        <v>5</v>
      </c>
      <c r="C57" s="44">
        <f>SUM(C59:C62)</f>
        <v>382750.2</v>
      </c>
      <c r="D57" s="44">
        <f>SUM(D59:D62)</f>
        <v>382472.10000000003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s="16" customFormat="1" ht="28.55" customHeight="1" x14ac:dyDescent="0.3">
      <c r="A58" s="62"/>
      <c r="B58" s="19" t="s">
        <v>1</v>
      </c>
      <c r="C58" s="12"/>
      <c r="D58" s="12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</row>
    <row r="59" spans="1:37" ht="45.7" customHeight="1" x14ac:dyDescent="0.3">
      <c r="A59" s="14" t="s">
        <v>98</v>
      </c>
      <c r="B59" s="19" t="s">
        <v>117</v>
      </c>
      <c r="C59" s="12">
        <v>372457.4</v>
      </c>
      <c r="D59" s="12">
        <v>372258.4</v>
      </c>
    </row>
    <row r="60" spans="1:37" ht="65.25" customHeight="1" x14ac:dyDescent="0.3">
      <c r="A60" s="14" t="s">
        <v>99</v>
      </c>
      <c r="B60" s="15" t="s">
        <v>3</v>
      </c>
      <c r="C60" s="12">
        <v>7147.1</v>
      </c>
      <c r="D60" s="12">
        <v>7068</v>
      </c>
    </row>
    <row r="61" spans="1:37" ht="49.6" customHeight="1" x14ac:dyDescent="0.3">
      <c r="A61" s="14" t="s">
        <v>100</v>
      </c>
      <c r="B61" s="54" t="s">
        <v>62</v>
      </c>
      <c r="C61" s="12">
        <v>1738.2</v>
      </c>
      <c r="D61" s="12">
        <v>1738.2</v>
      </c>
    </row>
    <row r="62" spans="1:37" ht="115.5" customHeight="1" x14ac:dyDescent="0.3">
      <c r="A62" s="14" t="s">
        <v>101</v>
      </c>
      <c r="B62" s="15" t="s">
        <v>4</v>
      </c>
      <c r="C62" s="12">
        <v>1407.5</v>
      </c>
      <c r="D62" s="12">
        <v>1407.5</v>
      </c>
    </row>
    <row r="63" spans="1:37" s="16" customFormat="1" ht="27" customHeight="1" x14ac:dyDescent="0.3">
      <c r="A63" s="63"/>
      <c r="B63" s="18" t="s">
        <v>2</v>
      </c>
      <c r="C63" s="44">
        <f>SUM(C65:C67)</f>
        <v>2041.9</v>
      </c>
      <c r="D63" s="46">
        <f>SUM(D65:D67)</f>
        <v>2041.9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</row>
    <row r="64" spans="1:37" ht="24.8" customHeight="1" x14ac:dyDescent="0.3">
      <c r="A64" s="63"/>
      <c r="B64" s="15" t="s">
        <v>1</v>
      </c>
      <c r="C64" s="12"/>
      <c r="D64" s="12"/>
    </row>
    <row r="65" spans="1:37" ht="65.25" customHeight="1" x14ac:dyDescent="0.3">
      <c r="A65" s="14" t="s">
        <v>122</v>
      </c>
      <c r="B65" s="19" t="s">
        <v>63</v>
      </c>
      <c r="C65" s="12">
        <v>406.7</v>
      </c>
      <c r="D65" s="12">
        <v>406.7</v>
      </c>
    </row>
    <row r="66" spans="1:37" ht="77.95" customHeight="1" x14ac:dyDescent="0.3">
      <c r="A66" s="30" t="s">
        <v>121</v>
      </c>
      <c r="B66" s="55" t="s">
        <v>119</v>
      </c>
      <c r="C66" s="12">
        <v>1601.5</v>
      </c>
      <c r="D66" s="12">
        <v>1601.5</v>
      </c>
    </row>
    <row r="67" spans="1:37" ht="41.95" customHeight="1" x14ac:dyDescent="0.3">
      <c r="A67" s="14" t="s">
        <v>102</v>
      </c>
      <c r="B67" s="13" t="s">
        <v>118</v>
      </c>
      <c r="C67" s="12">
        <v>33.700000000000003</v>
      </c>
      <c r="D67" s="12">
        <v>33.700000000000003</v>
      </c>
    </row>
    <row r="68" spans="1:37" ht="41.95" customHeight="1" x14ac:dyDescent="0.3">
      <c r="A68" s="50" t="s">
        <v>123</v>
      </c>
      <c r="B68" s="11" t="s">
        <v>124</v>
      </c>
      <c r="C68" s="53">
        <v>147</v>
      </c>
      <c r="D68" s="53">
        <v>147</v>
      </c>
    </row>
    <row r="69" spans="1:37" ht="61.5" customHeight="1" x14ac:dyDescent="0.3">
      <c r="A69" s="50" t="s">
        <v>120</v>
      </c>
      <c r="B69" s="11" t="s">
        <v>64</v>
      </c>
      <c r="C69" s="46"/>
      <c r="D69" s="46">
        <v>-1701.9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3">
      <c r="A70" s="57" t="s">
        <v>0</v>
      </c>
      <c r="B70" s="57"/>
      <c r="C70" s="10">
        <f>SUM(C6+C45)</f>
        <v>861621.20000000019</v>
      </c>
      <c r="D70" s="10">
        <f>SUM(D6+D45)</f>
        <v>856746.20000000007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3">
      <c r="A71" s="8"/>
      <c r="B71" s="7"/>
      <c r="C71" s="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3">
      <c r="A72" s="8"/>
      <c r="B72" s="7"/>
      <c r="C72" s="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3">
      <c r="A73" s="8"/>
      <c r="B73" s="7"/>
      <c r="C73" s="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3">
      <c r="A74" s="8"/>
      <c r="B74" s="7"/>
      <c r="C74" s="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3">
      <c r="A75" s="8"/>
      <c r="B75" s="7"/>
      <c r="C75" s="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3">
      <c r="A76" s="8"/>
      <c r="B76" s="7"/>
      <c r="C76" s="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3">
      <c r="A77" s="8"/>
      <c r="B77" s="7"/>
      <c r="C77" s="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3">
      <c r="A78" s="8"/>
      <c r="B78" s="7"/>
      <c r="C78" s="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3">
      <c r="A79" s="8"/>
      <c r="B79" s="7"/>
      <c r="C79" s="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3">
      <c r="A80" s="8"/>
      <c r="B80" s="7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3">
      <c r="A81" s="8"/>
      <c r="B81" s="7"/>
      <c r="C81" s="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3">
      <c r="A82" s="8"/>
      <c r="B82" s="7"/>
      <c r="C82" s="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3">
      <c r="A83" s="8"/>
      <c r="B83" s="7"/>
      <c r="C83" s="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3">
      <c r="A84" s="8"/>
      <c r="B84" s="7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3">
      <c r="A85" s="8"/>
      <c r="B85" s="7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3">
      <c r="A86" s="8"/>
      <c r="B86" s="7"/>
      <c r="C86" s="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3">
      <c r="A87" s="8"/>
      <c r="B87" s="7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3">
      <c r="A88" s="8"/>
      <c r="B88" s="7"/>
      <c r="C88" s="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3">
      <c r="A89" s="8"/>
      <c r="B89" s="7"/>
      <c r="C89" s="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3">
      <c r="A90" s="8"/>
      <c r="B90" s="7"/>
      <c r="C90" s="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3">
      <c r="A91" s="8"/>
      <c r="B91" s="7"/>
      <c r="C91" s="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3">
      <c r="A92" s="8"/>
      <c r="B92" s="7"/>
      <c r="C92" s="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3">
      <c r="A93" s="8"/>
      <c r="B93" s="7"/>
      <c r="C93" s="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3">
      <c r="A94" s="8"/>
      <c r="B94" s="7"/>
      <c r="C94" s="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3">
      <c r="A95" s="8"/>
      <c r="B95" s="7"/>
      <c r="C95" s="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3">
      <c r="A96" s="8"/>
      <c r="B96" s="7"/>
      <c r="C96" s="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3">
      <c r="A97" s="8"/>
      <c r="B97" s="7"/>
      <c r="C97" s="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3">
      <c r="A98" s="8"/>
      <c r="B98" s="7"/>
      <c r="C98" s="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3">
      <c r="A99" s="8"/>
      <c r="B99" s="7"/>
      <c r="C99" s="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3">
      <c r="A100" s="8"/>
      <c r="B100" s="7"/>
      <c r="C100" s="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3">
      <c r="A101" s="8"/>
      <c r="B101" s="7"/>
      <c r="C101" s="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3">
      <c r="A102" s="8"/>
      <c r="B102" s="7"/>
      <c r="C102" s="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3">
      <c r="A103" s="8"/>
      <c r="B103" s="7"/>
      <c r="C103" s="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3">
      <c r="A104" s="8"/>
      <c r="B104" s="7"/>
      <c r="C104" s="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3">
      <c r="A105" s="8"/>
      <c r="B105" s="7"/>
      <c r="C105" s="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3">
      <c r="A106" s="8"/>
      <c r="B106" s="7"/>
      <c r="C106" s="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3">
      <c r="A107" s="8"/>
      <c r="B107" s="7"/>
      <c r="C107" s="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3">
      <c r="A108" s="8"/>
      <c r="B108" s="7"/>
      <c r="C108" s="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3">
      <c r="A109" s="8"/>
      <c r="B109" s="7"/>
      <c r="C109" s="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3">
      <c r="A110" s="8"/>
      <c r="B110" s="7"/>
      <c r="C110" s="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3">
      <c r="A111" s="8"/>
      <c r="B111" s="7"/>
      <c r="C111" s="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3">
      <c r="A112" s="8"/>
      <c r="B112" s="7"/>
      <c r="C112" s="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3">
      <c r="A113" s="8"/>
      <c r="B113" s="7"/>
      <c r="C113" s="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3">
      <c r="A114" s="8"/>
      <c r="B114" s="7"/>
      <c r="C114" s="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3">
      <c r="A115" s="8"/>
      <c r="B115" s="7"/>
      <c r="C115" s="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3">
      <c r="A116" s="8"/>
      <c r="B116" s="7"/>
      <c r="C116" s="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3">
      <c r="A117" s="8"/>
      <c r="B117" s="7"/>
      <c r="C117" s="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3">
      <c r="A118" s="8"/>
      <c r="B118" s="7"/>
      <c r="C118" s="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3">
      <c r="A119" s="8"/>
      <c r="B119" s="7"/>
      <c r="C119" s="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3">
      <c r="A120" s="8"/>
      <c r="B120" s="7"/>
      <c r="C120" s="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3">
      <c r="A121" s="8"/>
      <c r="B121" s="7"/>
      <c r="C121" s="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3">
      <c r="A122" s="8"/>
      <c r="B122" s="7"/>
      <c r="C122" s="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3">
      <c r="A123" s="8"/>
      <c r="B123" s="7"/>
      <c r="C123" s="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3">
      <c r="A124" s="8"/>
      <c r="B124" s="7"/>
      <c r="C124" s="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3">
      <c r="A125" s="8"/>
      <c r="B125" s="7"/>
      <c r="C125" s="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3">
      <c r="A126" s="8"/>
      <c r="B126" s="7"/>
      <c r="C126" s="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3">
      <c r="A127" s="8"/>
      <c r="B127" s="7"/>
      <c r="C127" s="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3">
      <c r="A128" s="8"/>
      <c r="B128" s="7"/>
      <c r="C128" s="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3">
      <c r="A129" s="8"/>
      <c r="B129" s="7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3">
      <c r="A130" s="8"/>
      <c r="B130" s="7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3">
      <c r="A131" s="8"/>
      <c r="B131" s="7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3">
      <c r="A132" s="8"/>
      <c r="B132" s="7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3">
      <c r="A133" s="8"/>
      <c r="B133" s="7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3">
      <c r="A134" s="8"/>
      <c r="B134" s="7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3">
      <c r="A135" s="8"/>
      <c r="B135" s="7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3">
      <c r="A136" s="8"/>
      <c r="B136" s="7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3">
      <c r="A137" s="8"/>
      <c r="B137" s="7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3">
      <c r="A138" s="8"/>
      <c r="B138" s="7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3">
      <c r="A139" s="8"/>
      <c r="B139" s="7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3">
      <c r="A140" s="8"/>
      <c r="B140" s="7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3">
      <c r="A141" s="8"/>
      <c r="B141" s="7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3">
      <c r="A142" s="8"/>
      <c r="B142" s="7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3">
      <c r="A143" s="8"/>
      <c r="B143" s="7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3">
      <c r="A144" s="8"/>
      <c r="B144" s="7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3">
      <c r="A145" s="8"/>
      <c r="B145" s="7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3">
      <c r="A146" s="8"/>
      <c r="B146" s="7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3">
      <c r="A147" s="8"/>
      <c r="B147" s="7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3">
      <c r="A148" s="8"/>
      <c r="B148" s="7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3">
      <c r="A149" s="8"/>
      <c r="B149" s="7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3">
      <c r="A150" s="8"/>
      <c r="B150" s="7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3">
      <c r="A151" s="8"/>
      <c r="B151" s="7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3">
      <c r="A152" s="8"/>
      <c r="B152" s="7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</sheetData>
  <mergeCells count="8">
    <mergeCell ref="A70:B70"/>
    <mergeCell ref="D47:D48"/>
    <mergeCell ref="A3:C3"/>
    <mergeCell ref="A47:A48"/>
    <mergeCell ref="B47:B48"/>
    <mergeCell ref="C47:C48"/>
    <mergeCell ref="A57:A58"/>
    <mergeCell ref="A63:A64"/>
  </mergeCells>
  <printOptions horizontalCentered="1"/>
  <pageMargins left="0.98425196850393704" right="0.39370078740157483" top="0.78740157480314965" bottom="0.78740157480314965" header="0.51181102362204722" footer="0.51181102362204722"/>
  <pageSetup paperSize="9" scale="45" firstPageNumber="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доходы 2017</vt:lpstr>
      <vt:lpstr>'доходы 2017'!Excel_BuiltIn_Print_Area_1</vt:lpstr>
      <vt:lpstr>'доходы 2017'!Excel_BuiltIn_Print_Titles_1</vt:lpstr>
      <vt:lpstr>'доходы 2017'!Область_печати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Тихонова ЕМ</dc:creator>
  <cp:lastModifiedBy>Тихонова</cp:lastModifiedBy>
  <dcterms:created xsi:type="dcterms:W3CDTF">2016-03-09T05:10:34Z</dcterms:created>
  <dcterms:modified xsi:type="dcterms:W3CDTF">2018-04-10T02:32:16Z</dcterms:modified>
</cp:coreProperties>
</file>