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5"/>
  </bookViews>
  <sheets>
    <sheet name="доходы 2016  (2)" sheetId="27" r:id="rId1"/>
    <sheet name="заимствования (2)" sheetId="25" r:id="rId2"/>
    <sheet name="таб.1.3 " sheetId="21" r:id="rId3"/>
    <sheet name="источники" sheetId="8" r:id="rId4"/>
    <sheet name="по разделам" sheetId="4" r:id="rId5"/>
    <sheet name="ведомственная " sheetId="3" r:id="rId6"/>
  </sheets>
  <externalReferences>
    <externalReference r:id="rId7"/>
  </externalReferences>
  <definedNames>
    <definedName name="_xlnm._FilterDatabase" localSheetId="5" hidden="1">'ведомственная '!$A$11:$HU$11</definedName>
    <definedName name="_xlnm._FilterDatabase" localSheetId="4" hidden="1">'по разделам'!$A$11:$HS$11</definedName>
    <definedName name="_xlnm._FilterDatabase" localSheetId="2" hidden="1">'таб.1.3 '!$A$11:$A$11</definedName>
    <definedName name="Excel_BuiltIn_Print_Area_1" localSheetId="5">#REF!</definedName>
    <definedName name="Excel_BuiltIn_Print_Area_1" localSheetId="0">'доходы 2016  (2)'!$A$1:$D$106</definedName>
    <definedName name="Excel_BuiltIn_Print_Area_1" localSheetId="1">#REF!</definedName>
    <definedName name="Excel_BuiltIn_Print_Area_1" localSheetId="2">#REF!</definedName>
    <definedName name="Excel_BuiltIn_Print_Area_1">#REF!</definedName>
    <definedName name="Excel_BuiltIn_Print_Area_2" localSheetId="5">#REF!</definedName>
    <definedName name="Excel_BuiltIn_Print_Area_2" localSheetId="0">#REF!</definedName>
    <definedName name="Excel_BuiltIn_Print_Area_2" localSheetId="1">#REF!</definedName>
    <definedName name="Excel_BuiltIn_Print_Area_2" localSheetId="2">#REF!</definedName>
    <definedName name="Excel_BuiltIn_Print_Area_2">#REF!</definedName>
    <definedName name="Excel_BuiltIn_Print_Titles_1" localSheetId="5">#REF!</definedName>
    <definedName name="Excel_BuiltIn_Print_Titles_1" localSheetId="0">'доходы 2016  (2)'!$9:$9</definedName>
    <definedName name="Excel_BuiltIn_Print_Titles_1" localSheetId="1">#REF!</definedName>
    <definedName name="Excel_BuiltIn_Print_Titles_1" localSheetId="4">#REF!</definedName>
    <definedName name="Excel_BuiltIn_Print_Titles_1" localSheetId="2">#REF!</definedName>
    <definedName name="Excel_BuiltIn_Print_Titles_1">#REF!</definedName>
    <definedName name="доходы" localSheetId="0">#REF!</definedName>
    <definedName name="доходы" localSheetId="1">#REF!</definedName>
    <definedName name="доходы" localSheetId="2">#REF!</definedName>
    <definedName name="доходы">#REF!</definedName>
    <definedName name="_xlnm.Print_Titles" localSheetId="5">'ведомственная '!$11:$11</definedName>
    <definedName name="_xlnm.Print_Titles" localSheetId="3">источники!$11:$11</definedName>
    <definedName name="_xlnm.Print_Titles" localSheetId="4">'по разделам'!$11:$11</definedName>
    <definedName name="_xlnm.Print_Titles" localSheetId="2">'таб.1.3 '!$11:$11</definedName>
    <definedName name="_xlnm.Print_Area" localSheetId="0">'доходы 2016  (2)'!$A$1:$C$107</definedName>
    <definedName name="_xlnm.Print_Area" localSheetId="1">'заимствования (2)'!$A$1:$D$29</definedName>
    <definedName name="_xlnm.Print_Area" localSheetId="3">источники!$A$1:$D$36</definedName>
    <definedName name="_xlnm.Print_Area" localSheetId="2">'таб.1.3 '!$A$1:$C$27</definedName>
  </definedNames>
  <calcPr calcId="152511"/>
</workbook>
</file>

<file path=xl/calcChain.xml><?xml version="1.0" encoding="utf-8"?>
<calcChain xmlns="http://schemas.openxmlformats.org/spreadsheetml/2006/main">
  <c r="F458" i="4" l="1"/>
  <c r="F457" i="4"/>
  <c r="F456" i="4"/>
  <c r="F454" i="4"/>
  <c r="F453" i="4"/>
  <c r="F452" i="4"/>
  <c r="F451" i="4"/>
  <c r="F450" i="4" s="1"/>
  <c r="F448" i="4"/>
  <c r="F447" i="4"/>
  <c r="F446" i="4"/>
  <c r="F445" i="4" s="1"/>
  <c r="F444" i="4" s="1"/>
  <c r="F442" i="4"/>
  <c r="F441" i="4"/>
  <c r="F440" i="4" s="1"/>
  <c r="F438" i="4"/>
  <c r="F437" i="4"/>
  <c r="F436" i="4"/>
  <c r="F433" i="4"/>
  <c r="F432" i="4"/>
  <c r="F430" i="4"/>
  <c r="F429" i="4" s="1"/>
  <c r="F427" i="4"/>
  <c r="F425" i="4"/>
  <c r="F424" i="4"/>
  <c r="F419" i="4"/>
  <c r="F418" i="4" s="1"/>
  <c r="F416" i="4"/>
  <c r="F415" i="4"/>
  <c r="F413" i="4"/>
  <c r="F410" i="4" s="1"/>
  <c r="F411" i="4"/>
  <c r="F408" i="4"/>
  <c r="F407" i="4"/>
  <c r="F406" i="4" s="1"/>
  <c r="F399" i="4" s="1"/>
  <c r="F403" i="4"/>
  <c r="F401" i="4"/>
  <c r="F400" i="4"/>
  <c r="F397" i="4"/>
  <c r="F396" i="4"/>
  <c r="F394" i="4"/>
  <c r="F393" i="4" s="1"/>
  <c r="F389" i="4" s="1"/>
  <c r="F388" i="4" s="1"/>
  <c r="F387" i="4" s="1"/>
  <c r="F391" i="4"/>
  <c r="F390" i="4"/>
  <c r="F385" i="4"/>
  <c r="F384" i="4"/>
  <c r="F382" i="4"/>
  <c r="F381" i="4"/>
  <c r="F379" i="4"/>
  <c r="F378" i="4"/>
  <c r="F376" i="4"/>
  <c r="F375" i="4"/>
  <c r="F374" i="4"/>
  <c r="F372" i="4"/>
  <c r="F371" i="4" s="1"/>
  <c r="F368" i="4"/>
  <c r="F367" i="4"/>
  <c r="F364" i="4" s="1"/>
  <c r="F363" i="4" s="1"/>
  <c r="F365" i="4"/>
  <c r="F360" i="4"/>
  <c r="F359" i="4"/>
  <c r="F358" i="4"/>
  <c r="F357" i="4"/>
  <c r="F354" i="4"/>
  <c r="F353" i="4"/>
  <c r="F351" i="4"/>
  <c r="F350" i="4" s="1"/>
  <c r="F348" i="4"/>
  <c r="F346" i="4"/>
  <c r="F344" i="4"/>
  <c r="F343" i="4" s="1"/>
  <c r="F341" i="4"/>
  <c r="F340" i="4"/>
  <c r="F338" i="4"/>
  <c r="F337" i="4" s="1"/>
  <c r="F335" i="4"/>
  <c r="F333" i="4"/>
  <c r="F331" i="4"/>
  <c r="F330" i="4" s="1"/>
  <c r="F326" i="4" s="1"/>
  <c r="F322" i="4" s="1"/>
  <c r="F328" i="4"/>
  <c r="F327" i="4"/>
  <c r="F324" i="4"/>
  <c r="F323" i="4"/>
  <c r="F320" i="4"/>
  <c r="F317" i="4" s="1"/>
  <c r="F318" i="4"/>
  <c r="F314" i="4"/>
  <c r="F312" i="4"/>
  <c r="F311" i="4" s="1"/>
  <c r="F309" i="4"/>
  <c r="F308" i="4"/>
  <c r="F306" i="4"/>
  <c r="F305" i="4" s="1"/>
  <c r="F303" i="4"/>
  <c r="F302" i="4"/>
  <c r="F300" i="4"/>
  <c r="F299" i="4" s="1"/>
  <c r="F297" i="4"/>
  <c r="F296" i="4"/>
  <c r="F293" i="4"/>
  <c r="F290" i="4" s="1"/>
  <c r="F291" i="4"/>
  <c r="F288" i="4"/>
  <c r="F287" i="4"/>
  <c r="F285" i="4"/>
  <c r="F284" i="4"/>
  <c r="F282" i="4"/>
  <c r="F280" i="4"/>
  <c r="F275" i="4" s="1"/>
  <c r="F274" i="4" s="1"/>
  <c r="F270" i="4" s="1"/>
  <c r="F278" i="4"/>
  <c r="F276" i="4"/>
  <c r="F272" i="4"/>
  <c r="F271" i="4"/>
  <c r="F268" i="4"/>
  <c r="F263" i="4" s="1"/>
  <c r="F266" i="4"/>
  <c r="F264" i="4"/>
  <c r="F262" i="4"/>
  <c r="F260" i="4"/>
  <c r="F258" i="4"/>
  <c r="F257" i="4"/>
  <c r="F255" i="4"/>
  <c r="F252" i="4" s="1"/>
  <c r="F253" i="4"/>
  <c r="F250" i="4"/>
  <c r="F249" i="4"/>
  <c r="F245" i="4"/>
  <c r="F244" i="4"/>
  <c r="F242" i="4"/>
  <c r="F240" i="4"/>
  <c r="F239" i="4"/>
  <c r="F237" i="4"/>
  <c r="F234" i="4" s="1"/>
  <c r="F235" i="4"/>
  <c r="F232" i="4"/>
  <c r="F230" i="4"/>
  <c r="F229" i="4" s="1"/>
  <c r="F227" i="4"/>
  <c r="F225" i="4"/>
  <c r="F223" i="4"/>
  <c r="F222" i="4" s="1"/>
  <c r="F220" i="4"/>
  <c r="F217" i="4"/>
  <c r="F215" i="4"/>
  <c r="F212" i="4" s="1"/>
  <c r="F211" i="4" s="1"/>
  <c r="F213" i="4"/>
  <c r="F209" i="4"/>
  <c r="F207" i="4"/>
  <c r="F205" i="4"/>
  <c r="F203" i="4"/>
  <c r="F202" i="4"/>
  <c r="F201" i="4" s="1"/>
  <c r="F200" i="4" s="1"/>
  <c r="F198" i="4"/>
  <c r="F197" i="4"/>
  <c r="F195" i="4"/>
  <c r="F193" i="4"/>
  <c r="F191" i="4"/>
  <c r="F190" i="4"/>
  <c r="F188" i="4"/>
  <c r="F186" i="4"/>
  <c r="F184" i="4"/>
  <c r="F182" i="4"/>
  <c r="F181" i="4" s="1"/>
  <c r="F180" i="4" s="1"/>
  <c r="F179" i="4" s="1"/>
  <c r="F176" i="4"/>
  <c r="F175" i="4"/>
  <c r="F173" i="4"/>
  <c r="F172" i="4"/>
  <c r="F171" i="4" s="1"/>
  <c r="F167" i="4"/>
  <c r="F164" i="4" s="1"/>
  <c r="F163" i="4" s="1"/>
  <c r="F165" i="4"/>
  <c r="F161" i="4"/>
  <c r="F160" i="4" s="1"/>
  <c r="F156" i="4" s="1"/>
  <c r="F155" i="4" s="1"/>
  <c r="F158" i="4"/>
  <c r="F157" i="4"/>
  <c r="F153" i="4"/>
  <c r="F152" i="4"/>
  <c r="F150" i="4"/>
  <c r="F149" i="4" s="1"/>
  <c r="F148" i="4" s="1"/>
  <c r="F147" i="4" s="1"/>
  <c r="F144" i="4"/>
  <c r="F143" i="4"/>
  <c r="F141" i="4"/>
  <c r="F140" i="4"/>
  <c r="F139" i="4" s="1"/>
  <c r="F138" i="4" s="1"/>
  <c r="F136" i="4"/>
  <c r="F135" i="4"/>
  <c r="F133" i="4"/>
  <c r="F131" i="4"/>
  <c r="F130" i="4"/>
  <c r="F128" i="4"/>
  <c r="F125" i="4" s="1"/>
  <c r="F124" i="4" s="1"/>
  <c r="F123" i="4" s="1"/>
  <c r="F126" i="4"/>
  <c r="F121" i="4"/>
  <c r="F120" i="4"/>
  <c r="F119" i="4"/>
  <c r="F118" i="4"/>
  <c r="F115" i="4"/>
  <c r="F114" i="4"/>
  <c r="F113" i="4"/>
  <c r="F111" i="4"/>
  <c r="F110" i="4"/>
  <c r="F108" i="4"/>
  <c r="F107" i="4"/>
  <c r="F103" i="4" s="1"/>
  <c r="F102" i="4" s="1"/>
  <c r="F101" i="4" s="1"/>
  <c r="F105" i="4"/>
  <c r="F104" i="4"/>
  <c r="F99" i="4"/>
  <c r="F98" i="4"/>
  <c r="F97" i="4"/>
  <c r="F96" i="4" s="1"/>
  <c r="F95" i="4" s="1"/>
  <c r="F93" i="4"/>
  <c r="F92" i="4"/>
  <c r="F91" i="4" s="1"/>
  <c r="F90" i="4" s="1"/>
  <c r="F88" i="4"/>
  <c r="F87" i="4"/>
  <c r="F86" i="4" s="1"/>
  <c r="F85" i="4" s="1"/>
  <c r="F83" i="4"/>
  <c r="F82" i="4"/>
  <c r="F79" i="4" s="1"/>
  <c r="F80" i="4"/>
  <c r="F77" i="4"/>
  <c r="F76" i="4"/>
  <c r="F74" i="4"/>
  <c r="F73" i="4"/>
  <c r="F69" i="4"/>
  <c r="F68" i="4"/>
  <c r="F67" i="4"/>
  <c r="F66" i="4"/>
  <c r="F64" i="4"/>
  <c r="F62" i="4"/>
  <c r="F61" i="4"/>
  <c r="F59" i="4"/>
  <c r="F56" i="4" s="1"/>
  <c r="F57" i="4"/>
  <c r="F54" i="4"/>
  <c r="F52" i="4"/>
  <c r="F49" i="4" s="1"/>
  <c r="F50" i="4"/>
  <c r="F47" i="4"/>
  <c r="F45" i="4"/>
  <c r="F44" i="4" s="1"/>
  <c r="F42" i="4"/>
  <c r="F40" i="4"/>
  <c r="F39" i="4"/>
  <c r="F37" i="4"/>
  <c r="F35" i="4"/>
  <c r="F34" i="4"/>
  <c r="F32" i="4"/>
  <c r="F29" i="4" s="1"/>
  <c r="F30" i="4"/>
  <c r="F27" i="4"/>
  <c r="F26" i="4"/>
  <c r="F22" i="4"/>
  <c r="F21" i="4"/>
  <c r="F20" i="4" s="1"/>
  <c r="F19" i="4" s="1"/>
  <c r="F17" i="4"/>
  <c r="F16" i="4"/>
  <c r="F15" i="4" s="1"/>
  <c r="F14" i="4" s="1"/>
  <c r="F72" i="4" l="1"/>
  <c r="F71" i="4" s="1"/>
  <c r="F170" i="4"/>
  <c r="F169" i="4"/>
  <c r="F146" i="4" s="1"/>
  <c r="F248" i="4"/>
  <c r="F247" i="4" s="1"/>
  <c r="F178" i="4" s="1"/>
  <c r="F435" i="4"/>
  <c r="F13" i="4"/>
  <c r="F25" i="4"/>
  <c r="F24" i="4" s="1"/>
  <c r="F362" i="4"/>
  <c r="F117" i="4"/>
  <c r="F370" i="4"/>
  <c r="F423" i="4"/>
  <c r="F422" i="4" s="1"/>
  <c r="F421" i="4" s="1"/>
  <c r="C11" i="27"/>
  <c r="C13" i="27"/>
  <c r="C15" i="27"/>
  <c r="B18" i="27"/>
  <c r="C19" i="27"/>
  <c r="C22" i="27"/>
  <c r="C26" i="27"/>
  <c r="C28" i="27"/>
  <c r="C31" i="27"/>
  <c r="C50" i="27"/>
  <c r="C34" i="27" s="1"/>
  <c r="C10" i="27" s="1"/>
  <c r="C63" i="27"/>
  <c r="C60" i="27" s="1"/>
  <c r="C59" i="27" s="1"/>
  <c r="C77" i="27"/>
  <c r="C96" i="27"/>
  <c r="F356" i="4" l="1"/>
  <c r="F461" i="4" s="1"/>
  <c r="F12" i="4" s="1"/>
  <c r="C106" i="27"/>
  <c r="G164" i="3" l="1"/>
  <c r="G167" i="3"/>
  <c r="G406" i="3" l="1"/>
  <c r="G399" i="3"/>
  <c r="G415" i="3"/>
  <c r="G416" i="3"/>
  <c r="G410" i="3"/>
  <c r="G411" i="3"/>
  <c r="G413" i="3"/>
  <c r="G244" i="3"/>
  <c r="G245" i="3"/>
  <c r="G248" i="3"/>
  <c r="G247" i="3" s="1"/>
  <c r="G249" i="3"/>
  <c r="G293" i="3" l="1"/>
  <c r="G115" i="3"/>
  <c r="G114" i="3" s="1"/>
  <c r="G113" i="3" s="1"/>
  <c r="G232" i="3" l="1"/>
  <c r="G176" i="3" l="1"/>
  <c r="G175" i="3" s="1"/>
  <c r="B27" i="21" l="1"/>
  <c r="G354" i="3" l="1"/>
  <c r="G353" i="3" s="1"/>
  <c r="G300" i="3" l="1"/>
  <c r="G299" i="3" s="1"/>
  <c r="G158" i="3"/>
  <c r="G157" i="3" s="1"/>
  <c r="G320" i="3" l="1"/>
  <c r="G458" i="3" l="1"/>
  <c r="G457" i="3" s="1"/>
  <c r="G456" i="3" s="1"/>
  <c r="G454" i="3"/>
  <c r="G453" i="3" s="1"/>
  <c r="G452" i="3" s="1"/>
  <c r="G451" i="3" s="1"/>
  <c r="G448" i="3"/>
  <c r="G447" i="3" s="1"/>
  <c r="G446" i="3" s="1"/>
  <c r="G445" i="3" s="1"/>
  <c r="G444" i="3" s="1"/>
  <c r="G442" i="3"/>
  <c r="G441" i="3" s="1"/>
  <c r="G440" i="3" s="1"/>
  <c r="G438" i="3"/>
  <c r="G437" i="3" s="1"/>
  <c r="G436" i="3" s="1"/>
  <c r="G433" i="3"/>
  <c r="G432" i="3" s="1"/>
  <c r="G430" i="3"/>
  <c r="G429" i="3" s="1"/>
  <c r="G427" i="3"/>
  <c r="G425" i="3"/>
  <c r="G419" i="3"/>
  <c r="G418" i="3" s="1"/>
  <c r="G408" i="3"/>
  <c r="G407" i="3" s="1"/>
  <c r="G403" i="3"/>
  <c r="G401" i="3"/>
  <c r="G397" i="3"/>
  <c r="G396" i="3" s="1"/>
  <c r="G394" i="3"/>
  <c r="G393" i="3" s="1"/>
  <c r="G391" i="3"/>
  <c r="G390" i="3" s="1"/>
  <c r="G385" i="3"/>
  <c r="G384" i="3" s="1"/>
  <c r="G382" i="3"/>
  <c r="G381" i="3" s="1"/>
  <c r="G379" i="3"/>
  <c r="G378" i="3" s="1"/>
  <c r="G376" i="3"/>
  <c r="G375" i="3" s="1"/>
  <c r="G374" i="3" s="1"/>
  <c r="G372" i="3"/>
  <c r="G371" i="3" s="1"/>
  <c r="G368" i="3"/>
  <c r="G367" i="3" s="1"/>
  <c r="G365" i="3"/>
  <c r="G360" i="3"/>
  <c r="G359" i="3" s="1"/>
  <c r="G358" i="3" s="1"/>
  <c r="G357" i="3" s="1"/>
  <c r="G351" i="3"/>
  <c r="G350" i="3" s="1"/>
  <c r="G348" i="3"/>
  <c r="G346" i="3"/>
  <c r="G344" i="3"/>
  <c r="G341" i="3"/>
  <c r="G340" i="3" s="1"/>
  <c r="G338" i="3"/>
  <c r="G337" i="3" s="1"/>
  <c r="G335" i="3"/>
  <c r="G333" i="3"/>
  <c r="G331" i="3"/>
  <c r="G328" i="3"/>
  <c r="G327" i="3" s="1"/>
  <c r="G324" i="3"/>
  <c r="G323" i="3" s="1"/>
  <c r="G318" i="3"/>
  <c r="G317" i="3" s="1"/>
  <c r="G314" i="3"/>
  <c r="G312" i="3"/>
  <c r="G309" i="3"/>
  <c r="G308" i="3" s="1"/>
  <c r="G306" i="3"/>
  <c r="G305" i="3" s="1"/>
  <c r="G303" i="3"/>
  <c r="G302" i="3" s="1"/>
  <c r="G297" i="3"/>
  <c r="G296" i="3" s="1"/>
  <c r="G291" i="3"/>
  <c r="G290" i="3" s="1"/>
  <c r="G288" i="3"/>
  <c r="G287" i="3" s="1"/>
  <c r="G285" i="3"/>
  <c r="G284" i="3" s="1"/>
  <c r="G282" i="3"/>
  <c r="G280" i="3"/>
  <c r="G278" i="3"/>
  <c r="G276" i="3"/>
  <c r="G272" i="3"/>
  <c r="G271" i="3" s="1"/>
  <c r="G268" i="3"/>
  <c r="G266" i="3"/>
  <c r="G264" i="3"/>
  <c r="G260" i="3"/>
  <c r="G258" i="3"/>
  <c r="G255" i="3"/>
  <c r="G253" i="3"/>
  <c r="G250" i="3"/>
  <c r="G242" i="3"/>
  <c r="G240" i="3"/>
  <c r="G237" i="3"/>
  <c r="G235" i="3"/>
  <c r="G230" i="3"/>
  <c r="G229" i="3" s="1"/>
  <c r="G227" i="3"/>
  <c r="G225" i="3"/>
  <c r="G223" i="3"/>
  <c r="G220" i="3"/>
  <c r="G217" i="3"/>
  <c r="G215" i="3"/>
  <c r="G213" i="3"/>
  <c r="G209" i="3"/>
  <c r="G207" i="3"/>
  <c r="G205" i="3"/>
  <c r="G203" i="3"/>
  <c r="G198" i="3"/>
  <c r="G197" i="3" s="1"/>
  <c r="G195" i="3"/>
  <c r="G193" i="3"/>
  <c r="G191" i="3"/>
  <c r="G188" i="3"/>
  <c r="G186" i="3"/>
  <c r="G184" i="3"/>
  <c r="G182" i="3"/>
  <c r="G173" i="3"/>
  <c r="G172" i="3" s="1"/>
  <c r="G171" i="3" s="1"/>
  <c r="G165" i="3"/>
  <c r="G163" i="3" s="1"/>
  <c r="G161" i="3"/>
  <c r="G160" i="3" s="1"/>
  <c r="G156" i="3" s="1"/>
  <c r="G153" i="3"/>
  <c r="G152" i="3" s="1"/>
  <c r="G150" i="3"/>
  <c r="G149" i="3" s="1"/>
  <c r="G144" i="3"/>
  <c r="G143" i="3" s="1"/>
  <c r="G141" i="3"/>
  <c r="G140" i="3" s="1"/>
  <c r="G136" i="3"/>
  <c r="G135" i="3" s="1"/>
  <c r="G133" i="3"/>
  <c r="G131" i="3"/>
  <c r="G128" i="3"/>
  <c r="G126" i="3"/>
  <c r="G121" i="3"/>
  <c r="G120" i="3" s="1"/>
  <c r="G119" i="3" s="1"/>
  <c r="G118" i="3" s="1"/>
  <c r="G111" i="3"/>
  <c r="G110" i="3" s="1"/>
  <c r="G108" i="3"/>
  <c r="G107" i="3" s="1"/>
  <c r="G105" i="3"/>
  <c r="G104" i="3" s="1"/>
  <c r="G99" i="3"/>
  <c r="G98" i="3" s="1"/>
  <c r="G97" i="3" s="1"/>
  <c r="G96" i="3" s="1"/>
  <c r="G95" i="3" s="1"/>
  <c r="G93" i="3"/>
  <c r="G92" i="3"/>
  <c r="G91" i="3" s="1"/>
  <c r="G90" i="3" s="1"/>
  <c r="G88" i="3"/>
  <c r="G87" i="3" s="1"/>
  <c r="G86" i="3" s="1"/>
  <c r="G85" i="3" s="1"/>
  <c r="G83" i="3"/>
  <c r="G82" i="3" s="1"/>
  <c r="G80" i="3"/>
  <c r="G77" i="3"/>
  <c r="G76" i="3" s="1"/>
  <c r="G74" i="3"/>
  <c r="G73" i="3" s="1"/>
  <c r="G69" i="3"/>
  <c r="G68" i="3" s="1"/>
  <c r="G67" i="3" s="1"/>
  <c r="G66" i="3" s="1"/>
  <c r="G64" i="3"/>
  <c r="G62" i="3"/>
  <c r="G59" i="3"/>
  <c r="G57" i="3"/>
  <c r="G54" i="3"/>
  <c r="G52" i="3"/>
  <c r="G50" i="3"/>
  <c r="G47" i="3"/>
  <c r="G45" i="3"/>
  <c r="G42" i="3"/>
  <c r="G40" i="3"/>
  <c r="G37" i="3"/>
  <c r="G35" i="3"/>
  <c r="G32" i="3"/>
  <c r="G30" i="3"/>
  <c r="G27" i="3"/>
  <c r="G26" i="3" s="1"/>
  <c r="G22" i="3"/>
  <c r="G21" i="3" s="1"/>
  <c r="G20" i="3" s="1"/>
  <c r="G19" i="3" s="1"/>
  <c r="G17" i="3"/>
  <c r="G16" i="3" s="1"/>
  <c r="G15" i="3" s="1"/>
  <c r="G14" i="3" s="1"/>
  <c r="G56" i="3" l="1"/>
  <c r="G212" i="3"/>
  <c r="G211" i="3" s="1"/>
  <c r="G222" i="3"/>
  <c r="G79" i="3"/>
  <c r="G72" i="3" s="1"/>
  <c r="G71" i="3" s="1"/>
  <c r="G39" i="3"/>
  <c r="G202" i="3"/>
  <c r="G170" i="3"/>
  <c r="G169" i="3"/>
  <c r="G239" i="3"/>
  <c r="G44" i="3"/>
  <c r="G364" i="3"/>
  <c r="G363" i="3" s="1"/>
  <c r="G125" i="3"/>
  <c r="G400" i="3"/>
  <c r="G139" i="3"/>
  <c r="G138" i="3" s="1"/>
  <c r="G148" i="3"/>
  <c r="G147" i="3" s="1"/>
  <c r="G190" i="3"/>
  <c r="G311" i="3"/>
  <c r="G330" i="3"/>
  <c r="G34" i="3"/>
  <c r="G155" i="3"/>
  <c r="G252" i="3"/>
  <c r="G389" i="3"/>
  <c r="G388" i="3" s="1"/>
  <c r="G387" i="3" s="1"/>
  <c r="G29" i="3"/>
  <c r="G61" i="3"/>
  <c r="G130" i="3"/>
  <c r="G234" i="3"/>
  <c r="G257" i="3"/>
  <c r="G343" i="3"/>
  <c r="G275" i="3"/>
  <c r="G263" i="3"/>
  <c r="G262" i="3" s="1"/>
  <c r="G181" i="3"/>
  <c r="G103" i="3"/>
  <c r="G370" i="3"/>
  <c r="G424" i="3"/>
  <c r="G423" i="3" s="1"/>
  <c r="G422" i="3" s="1"/>
  <c r="G421" i="3" s="1"/>
  <c r="G435" i="3"/>
  <c r="G49" i="3"/>
  <c r="G450" i="3"/>
  <c r="G124" i="3" l="1"/>
  <c r="G123" i="3" s="1"/>
  <c r="G117" i="3" s="1"/>
  <c r="G362" i="3"/>
  <c r="G102" i="3"/>
  <c r="G101" i="3" s="1"/>
  <c r="G326" i="3"/>
  <c r="G322" i="3" s="1"/>
  <c r="G146" i="3"/>
  <c r="G274" i="3"/>
  <c r="G270" i="3" s="1"/>
  <c r="G201" i="3"/>
  <c r="G200" i="3" s="1"/>
  <c r="G180" i="3"/>
  <c r="G179" i="3" s="1"/>
  <c r="G25" i="3"/>
  <c r="G24" i="3" s="1"/>
  <c r="G13" i="3" s="1"/>
  <c r="G356" i="3" l="1"/>
  <c r="G178" i="3"/>
  <c r="G461" i="3" s="1"/>
  <c r="G12" i="3" s="1"/>
  <c r="D14" i="8" l="1"/>
  <c r="D19" i="8"/>
  <c r="D24" i="8"/>
  <c r="D13" i="8" l="1"/>
  <c r="D33" i="8" s="1"/>
</calcChain>
</file>

<file path=xl/sharedStrings.xml><?xml version="1.0" encoding="utf-8"?>
<sst xmlns="http://schemas.openxmlformats.org/spreadsheetml/2006/main" count="4750" uniqueCount="556">
  <si>
    <t>в том числе:</t>
  </si>
  <si>
    <t xml:space="preserve">                  ИТОГО</t>
  </si>
  <si>
    <t>520</t>
  </si>
  <si>
    <t>99.0.00.70510</t>
  </si>
  <si>
    <t>03</t>
  </si>
  <si>
    <t>14</t>
  </si>
  <si>
    <t>203</t>
  </si>
  <si>
    <t>Субсидии</t>
  </si>
  <si>
    <t>500</t>
  </si>
  <si>
    <t xml:space="preserve">Межбюджетные трансферты </t>
  </si>
  <si>
    <t>Субсидии на реализацию мероприятий по обеспечению сбалансированности местных бюджетов в рамках  государственной программы "Управление государственными финансами в Новосибирской области на 2014-2019 годы"</t>
  </si>
  <si>
    <t>99.0.00.00000</t>
  </si>
  <si>
    <t>Непрограммные направления бюджета района</t>
  </si>
  <si>
    <t>Прочие межбюджетные трансферты общего характера</t>
  </si>
  <si>
    <t>510</t>
  </si>
  <si>
    <t>99.0.00.70220</t>
  </si>
  <si>
    <t>01</t>
  </si>
  <si>
    <t>Дотации</t>
  </si>
  <si>
    <t>Дотации на выравнивание бюджетной обеспеченности поселений</t>
  </si>
  <si>
    <t>Дотации бюджетам субъектов Российской Федерации и муниципальных образований</t>
  </si>
  <si>
    <t>Межбюджетные трансферты общего характера</t>
  </si>
  <si>
    <t>730</t>
  </si>
  <si>
    <t>99.0.00.03190</t>
  </si>
  <si>
    <t>13</t>
  </si>
  <si>
    <t>Обслуживание государственного (муниципального) долга</t>
  </si>
  <si>
    <t>700</t>
  </si>
  <si>
    <t>Процентные платежи по муниципальному долгу</t>
  </si>
  <si>
    <t>Обслуживание внутреннего государственного и муниципального долга</t>
  </si>
  <si>
    <t>Обслуживание государственного и муниципального долга</t>
  </si>
  <si>
    <t>240</t>
  </si>
  <si>
    <t>17.0.00.02190</t>
  </si>
  <si>
    <t>02</t>
  </si>
  <si>
    <t>12</t>
  </si>
  <si>
    <t>Иные закупки товаров, работ и услуг для государственных (муниципальных) нужд</t>
  </si>
  <si>
    <t>200</t>
  </si>
  <si>
    <t>Закупка товаров, работ и услуг для государственных (муниципальных) нужд</t>
  </si>
  <si>
    <t>Информирование населения о социально-экономическом и культурном развитии Болотнинского  района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</si>
  <si>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</si>
  <si>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</si>
  <si>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</si>
  <si>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620</t>
  </si>
  <si>
    <t>06.0.00.70675</t>
  </si>
  <si>
    <t>11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</si>
  <si>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</si>
  <si>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</si>
  <si>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</si>
  <si>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Расходы на софинансирование к мероприятиям государственной программы Новосибирской области " Развитие физической культуры и спорта в Новосибирской области на 2015-2021 годы"</t>
  </si>
  <si>
    <t>06.0.00.70670</t>
  </si>
  <si>
    <t>Расходы на реализацию мероприятий государственной программы Новосибирской области " Развитие физической культуры и спорта в Новосибирской области на 2015-2021 годы"</t>
  </si>
  <si>
    <t>06.0.00.01190</t>
  </si>
  <si>
    <t>Мероприятия в области  спорта и физической культуры</t>
  </si>
  <si>
    <t>06.0.00.00000</t>
  </si>
  <si>
    <t>Физкультурно-оздоровительная работа и спортивные мероприятия</t>
  </si>
  <si>
    <t xml:space="preserve">Физическая культура </t>
  </si>
  <si>
    <t>Физическая культура и спорт</t>
  </si>
  <si>
    <t>14.0.00.01010</t>
  </si>
  <si>
    <t>06</t>
  </si>
  <si>
    <t>10</t>
  </si>
  <si>
    <t>Муниципальная программа "Стимулирование развития жилищного строительства в Болотнинском районе на 2014-2016гг"</t>
  </si>
  <si>
    <t>99.0.00.00190</t>
  </si>
  <si>
    <t>Расходы на обеспечение функций государственных (муниципальных) органов</t>
  </si>
  <si>
    <t>02.0.00.01010</t>
  </si>
  <si>
    <t>Муниципальная програмама "Охрана здоровья и формирование здорового образа жизни населения Болотнинского района на 2016-2020 годы"</t>
  </si>
  <si>
    <t>Другие вопросы в области социальной политики</t>
  </si>
  <si>
    <t>320</t>
  </si>
  <si>
    <t>99.3.00.70280</t>
  </si>
  <si>
    <t>04</t>
  </si>
  <si>
    <t>Социальные выплаты гражданам, кроме публичных нормативных социальных выплат</t>
  </si>
  <si>
    <t>300</t>
  </si>
  <si>
    <t>Социальное обеспечение и иные выплаты населению</t>
  </si>
  <si>
    <t>Выплаты семьям опекунов на содержание подопечных детей</t>
  </si>
  <si>
    <t>99.2.00.70280</t>
  </si>
  <si>
    <t>Выплата вознаграждения приемным родителям</t>
  </si>
  <si>
    <t>99.1.00.70280</t>
  </si>
  <si>
    <t>Выплаты приемным семьям на содержание подопечных детей</t>
  </si>
  <si>
    <t>99.0.00.70280</t>
  </si>
  <si>
    <t>Организация и осуществление деятельности по опеке и попечительству, социальной поддержке детей -сирот и детей, оставшихся без попечения родителей</t>
  </si>
  <si>
    <t>Охрана семьи и детства</t>
  </si>
  <si>
    <t>99.0.00.70270</t>
  </si>
  <si>
    <t xml:space="preserve">03 </t>
  </si>
  <si>
    <t>Расходы на реализацию мероприятий государственной программы Новосибирской области "Обеспечение жильем молодых семей в Новосибирской области на 2015-2020 годы"</t>
  </si>
  <si>
    <t>03.0.00.01010</t>
  </si>
  <si>
    <t>Муниципальная программа "Обеспечение жильем молодых семей в Болотнинском районе на 2016-2020 годы"</t>
  </si>
  <si>
    <t>Социальное обеспечение населения</t>
  </si>
  <si>
    <t>610</t>
  </si>
  <si>
    <t>99.0.00.08590</t>
  </si>
  <si>
    <t>Субсидии бюджетным учреждениям</t>
  </si>
  <si>
    <t>Содержание специализированного дома для одиноких и престарелых</t>
  </si>
  <si>
    <t>99.0.00.70180</t>
  </si>
  <si>
    <t>Осуществление  отдельных государственных полномочий Новосибирской области  по обеспечению  социального обслуживания отдельных категорий граждан</t>
  </si>
  <si>
    <t>Учреждения социального обслуживания населения</t>
  </si>
  <si>
    <t>310</t>
  </si>
  <si>
    <t>99.0.00.02020</t>
  </si>
  <si>
    <t>Публичные нормативные социальные выплаты гражаднам</t>
  </si>
  <si>
    <t>Доплаты к пенсиям муниципальным служащим</t>
  </si>
  <si>
    <t>Пенсионное обеспечение</t>
  </si>
  <si>
    <t>Социальная политика</t>
  </si>
  <si>
    <t>08.0.00.51445</t>
  </si>
  <si>
    <t>08</t>
  </si>
  <si>
    <t xml:space="preserve"> Софинансирование к расходам на комплектованию книжных фондов библиотек муниципальных образований и государственных библиотек городов Москвы и Санкт-Петербурга</t>
  </si>
  <si>
    <t>08.0.00.51440</t>
  </si>
  <si>
    <t xml:space="preserve"> Расходы на комплектование книжных фондов библиотек муниципальных образований и государственных библиотек городов Москвы и Санкт-Петербурга</t>
  </si>
  <si>
    <t>850</t>
  </si>
  <si>
    <t>08.0.00.07590</t>
  </si>
  <si>
    <t xml:space="preserve">Уплата налогов, сборов и иных  платежей </t>
  </si>
  <si>
    <t>800</t>
  </si>
  <si>
    <t>Иные бюджетные ассигнования</t>
  </si>
  <si>
    <t>110</t>
  </si>
  <si>
    <t>Расходы на выплаты персоналу  казенных учреждений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</si>
  <si>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</si>
  <si>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государственных внебюджетных фондов</t>
  </si>
  <si>
    <t>Музеи и постоянные выставки</t>
  </si>
  <si>
    <t>08.0.00.06020</t>
  </si>
  <si>
    <t>Учреждения культуры и мероприятия в сфере культуры</t>
  </si>
  <si>
    <t>08.0.00.00000</t>
  </si>
  <si>
    <t>Расходы в сфере культуры</t>
  </si>
  <si>
    <t>05.0.00.01010</t>
  </si>
  <si>
    <t>Муниципальная программа "Развитие культуры болотнинского района на 2016-2018 годы"</t>
  </si>
  <si>
    <t xml:space="preserve">Культура </t>
  </si>
  <si>
    <t>12.0.00.01010</t>
  </si>
  <si>
    <t>09</t>
  </si>
  <si>
    <t>07</t>
  </si>
  <si>
    <t>Муниципальная программа "Безопасность образовательных организаций Болотнинского района на 2015-2017 годы"</t>
  </si>
  <si>
    <t>11.0.00.01010</t>
  </si>
  <si>
    <t>Муниципальная программа "Повышение кадрового потенциала учреждений образования и здравоохранения Болотнинского района на 2014-2017 годы"</t>
  </si>
  <si>
    <t>07.0.00.R0975</t>
  </si>
  <si>
    <t>Софинансирование расходов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области" на 2015-2021 годы</t>
  </si>
  <si>
    <t>07.0.00.R0970</t>
  </si>
  <si>
    <t>Расходы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области" на 2015-2021 годы</t>
  </si>
  <si>
    <t>07.0.00.70385</t>
  </si>
  <si>
    <t xml:space="preserve"> Расходы на софинансирование к  мероприятиям по ресурсному обеспечению модернизации образования Новосибирской области</t>
  </si>
  <si>
    <t>07.0.00.70380</t>
  </si>
  <si>
    <t xml:space="preserve"> Расходы на реализацию мероприятий по ресурсному обеспечению модернизации образования Новосибирской области</t>
  </si>
  <si>
    <t>07.0.00.70260</t>
  </si>
  <si>
    <t>Расходы на реализацию мероприятий по допризывной подготовке граждан Российской Федерации в Новосибирской области</t>
  </si>
  <si>
    <t>07.0.00.05600</t>
  </si>
  <si>
    <t>Мероприятия в области образования</t>
  </si>
  <si>
    <t>07.0.00.05590</t>
  </si>
  <si>
    <t>Прочие учреждения в области образования</t>
  </si>
  <si>
    <t>07.0.00.00000</t>
  </si>
  <si>
    <t>Развитие образования</t>
  </si>
  <si>
    <t>Другие вопросы в области образования</t>
  </si>
  <si>
    <t>10.0.00.06590</t>
  </si>
  <si>
    <t>Учреждения в области молодежной политики</t>
  </si>
  <si>
    <t>10.0.00.00000</t>
  </si>
  <si>
    <t>Развитие молодежной политики</t>
  </si>
  <si>
    <t>04.0.00.70355</t>
  </si>
  <si>
    <t>Расходы на софинансирование к  мероприятиям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</si>
  <si>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04.0.00.70350</t>
  </si>
  <si>
    <t xml:space="preserve"> Расходы на реализацию мероприятий по оздоровлению детей 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области" на 2014-2019 годы</t>
  </si>
  <si>
    <t>04.0.00.70170</t>
  </si>
  <si>
    <t>Расходы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</t>
  </si>
  <si>
    <t>04.0.00.00000</t>
  </si>
  <si>
    <t>Оздоровление детей</t>
  </si>
  <si>
    <t>Молодежная политика и оздоровление детей</t>
  </si>
  <si>
    <t xml:space="preserve"> Расходы на софинансирование к мероприятиям по совершенствованию организации школьного питания в Новосибирской области</t>
  </si>
  <si>
    <t xml:space="preserve"> Расходы на реализацию мероприятий по совершенствованию организации школьного питания в Новосибирской области</t>
  </si>
  <si>
    <t>07.0.00.70840</t>
  </si>
  <si>
    <t>Социальная поддержка отдельных категорий детей, обучающихся в образовательных учреждениях</t>
  </si>
  <si>
    <t>07.0.00.70120</t>
  </si>
  <si>
    <t>Реализация основных общеобразовательных программ</t>
  </si>
  <si>
    <t>07.0.00.04590</t>
  </si>
  <si>
    <t>Обеспечение деятельности подведомственных учреждений</t>
  </si>
  <si>
    <t>Учреждения по внешкольной работе с детьми</t>
  </si>
  <si>
    <t>07.0.00.02590</t>
  </si>
  <si>
    <t>Школы-детские сады, школы начальные, неполные средние и средние</t>
  </si>
  <si>
    <t>Общее образование</t>
  </si>
  <si>
    <t>07.0.00.70110</t>
  </si>
  <si>
    <t>Реализация основных общеобразовательных программ дошкольного образования в муниципальных образовательных организациях</t>
  </si>
  <si>
    <t>07.0.00.01590</t>
  </si>
  <si>
    <t>Детские дошкольные учреждения</t>
  </si>
  <si>
    <t>Дошкольное образование</t>
  </si>
  <si>
    <t>Образование</t>
  </si>
  <si>
    <t>99.0.00.04010</t>
  </si>
  <si>
    <t>05</t>
  </si>
  <si>
    <t>Организация и содержание мест захоронения</t>
  </si>
  <si>
    <t>Благоустройство</t>
  </si>
  <si>
    <t>99.0.00.0001030</t>
  </si>
  <si>
    <t xml:space="preserve">Субсидии юридическим лицам (кроме некоммерческих организаций), индивидуальным предпринимателям, физическим лицам </t>
  </si>
  <si>
    <t>99.0.00.01030</t>
  </si>
  <si>
    <t>Содержание и развитие инженерной инфраструктуры Болотнинского района</t>
  </si>
  <si>
    <t>09.0.00.70640</t>
  </si>
  <si>
    <t>Межбюджетные трансферты</t>
  </si>
  <si>
    <t>Расходы на реализацию мероприятий  подпрограммы "Чистая вода" государственной программы Новосибирской области "Жилищно-коммунальное хозяйство Новосибирской области в 2015-2020 годах"</t>
  </si>
  <si>
    <t>09.0.00.00000</t>
  </si>
  <si>
    <t>Обеспечение населения качественным жильем и жилищно-коммунальными услугами</t>
  </si>
  <si>
    <t>Коммунальное хозяйство</t>
  </si>
  <si>
    <t>410</t>
  </si>
  <si>
    <t>09.0.00.50820</t>
  </si>
  <si>
    <t>Бюджетные инвестиции</t>
  </si>
  <si>
    <t>400</t>
  </si>
  <si>
    <t>Капитальные вложения в объекты недвижимого имущества государственной (муниципальной) собственности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</si>
  <si>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</si>
  <si>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09.0.00.R0820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</si>
  <si>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</si>
  <si>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Жилищное хозяйство</t>
  </si>
  <si>
    <t>Жилищно-коммунальное хозяйство</t>
  </si>
  <si>
    <t>810</t>
  </si>
  <si>
    <t>16.0.00.01010</t>
  </si>
  <si>
    <t xml:space="preserve"> Расходы на реализацию мероприятий муниципальной программы "Развитие субъектов малого и среднего предпринимательства в Болотнинском районе Новосибирской области на 2015-2017 годы"</t>
  </si>
  <si>
    <t>16.0.00.70690</t>
  </si>
  <si>
    <t xml:space="preserve"> Расходы на реализацию государственной программы Новосибирской области "Развитие субъектов малого и среднего предпринимательства в Новосибирской области на 2012-2016 годы"</t>
  </si>
  <si>
    <t>16.0.00.00000</t>
  </si>
  <si>
    <t>Развитие субъектов малого и среднего предпринимательства</t>
  </si>
  <si>
    <t>Другие вопросы в области национальной экономики</t>
  </si>
  <si>
    <t>13.0.00.70765</t>
  </si>
  <si>
    <t xml:space="preserve"> Расходы на софинансирование к государственной программе Новосибирской области"Развитие автомобильных дорог регионального, межмуниципального и местного значения в Новосибирской области" в 2015-2020 годах</t>
  </si>
  <si>
    <t>13.0.00.70760</t>
  </si>
  <si>
    <t>Расходы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2015-2020 годах</t>
  </si>
  <si>
    <t>13.0.00.01010</t>
  </si>
  <si>
    <t>Мероприятия по развитию транспортной системы Болотнинского района и повышению безопасности дорожного движения</t>
  </si>
  <si>
    <t>13.0.00.00000</t>
  </si>
  <si>
    <t>Развитие транспортной системы Болотнинского района и повышение безопасности дорожного движения</t>
  </si>
  <si>
    <t>Дорожное хозяйство</t>
  </si>
  <si>
    <t>13.0.00.00130</t>
  </si>
  <si>
    <t>000</t>
  </si>
  <si>
    <t>Осуществление транспортного обслуживания населения между поселениями  в границах Болотнинского района</t>
  </si>
  <si>
    <t xml:space="preserve">Транспорт                                                            </t>
  </si>
  <si>
    <t>Национальная  экономика</t>
  </si>
  <si>
    <t>15.0.00.70445</t>
  </si>
  <si>
    <t>Расходы на софинансирование к государственной  Новосибирской области "Обеспечение безопасности жизнедеятельности населения Новосибирской области"</t>
  </si>
  <si>
    <t>15.0.00.70440</t>
  </si>
  <si>
    <t xml:space="preserve"> Расходы на реализацию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</si>
  <si>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15.0.00.00590</t>
  </si>
  <si>
    <t>Расходы на обеспечение деятельности  (оказания услуг) муниципальных учреждений</t>
  </si>
  <si>
    <t>15.0.00.00000</t>
  </si>
  <si>
    <t>Обеспечение безопасности жизнедеятельности населения Болотнинского района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</si>
  <si>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</si>
  <si>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</si>
  <si>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530</t>
  </si>
  <si>
    <t>99.0.00.51180</t>
  </si>
  <si>
    <t>Субвенции</t>
  </si>
  <si>
    <t>Осуществление первичного воинского учета на территориях, где отсутствуют военные комиссариаты</t>
  </si>
  <si>
    <t>Мобилизационная и вневойсковая подготовка</t>
  </si>
  <si>
    <t>Национальная оборона</t>
  </si>
  <si>
    <t>870</t>
  </si>
  <si>
    <t>99.0.00.12190</t>
  </si>
  <si>
    <t>Резервные средства</t>
  </si>
  <si>
    <t>Резервные фонды местных администраций</t>
  </si>
  <si>
    <t>Резервные фонды</t>
  </si>
  <si>
    <t>120</t>
  </si>
  <si>
    <t>99.0.00.00200</t>
  </si>
  <si>
    <t>Расходы на выплаты персоналу 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</si>
  <si>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оранами управления государственных внебюджетных фондов</t>
  </si>
  <si>
    <t xml:space="preserve">Осуществление переданных полномочий контрольно-счетных органов поселений </t>
  </si>
  <si>
    <t>99.0.00.00110</t>
  </si>
  <si>
    <t>Расходы на выплаты по оплате труда работников государственных (муниципальных) органов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</si>
  <si>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</si>
  <si>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</si>
  <si>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</si>
  <si>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</si>
  <si>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99.0.00.70210</t>
  </si>
  <si>
    <t>Расходы на выплаты персоналу  государственных (муниципальных органов)</t>
  </si>
  <si>
    <t>Осуществление уведомительной регистрации коллективных договоров, территориальных соглашений и территориальных отраслевых (межотраслевых)  соглашений</t>
  </si>
  <si>
    <t>99.0.00.70230</t>
  </si>
  <si>
    <t>Осуществление отдельных государственных полномочий НСО по сбору информации от поселений, входящих в муниципальный район, необходимой для ведения регистра муниципальных правовых актов Новосибирской области</t>
  </si>
  <si>
    <t>99.0.00.70190</t>
  </si>
  <si>
    <t>Осуществление полномочий по решению вопросов в сфере административных нарушений</t>
  </si>
  <si>
    <t>99.0.00.70150</t>
  </si>
  <si>
    <t>Образование и организация деятельности комиссий по делам несовершеннолетних и защите их прав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</si>
  <si>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</si>
  <si>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99.0.00.10110</t>
  </si>
  <si>
    <t>Председатель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</si>
  <si>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</si>
  <si>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99.0.00.10100</t>
  </si>
  <si>
    <t>Глава муниципального образования</t>
  </si>
  <si>
    <t>02 </t>
  </si>
  <si>
    <t> 01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</si>
  <si>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</si>
  <si>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</si>
  <si>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Администрация Болотнинского района</t>
  </si>
  <si>
    <t>Сумма,   тыс.руб.</t>
  </si>
  <si>
    <t>Код вида расходов</t>
  </si>
  <si>
    <t>Код целевой статьи</t>
  </si>
  <si>
    <t>Код подраздела</t>
  </si>
  <si>
    <t>Код раздела</t>
  </si>
  <si>
    <t>Главный распорядитель</t>
  </si>
  <si>
    <t>Наименование</t>
  </si>
  <si>
    <t>Ведомственная структура расходов бюджета Болотнинского района  на 2016 год</t>
  </si>
  <si>
    <t>Таблица 1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</si>
  <si>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2016 год </t>
  </si>
  <si>
    <t xml:space="preserve">          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бюджета Болотнинского района на 2016 год и плановый период 2017 и 2018 годов</t>
  </si>
  <si>
    <t>ИТОГО:</t>
  </si>
  <si>
    <t>Уменьшение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</si>
  <si>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</si>
  <si>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</t>
  </si>
  <si>
    <t>01 05 02 01 00 0000 610</t>
  </si>
  <si>
    <t>01 05 02 00 00 0000 600</t>
  </si>
  <si>
    <t>Уменьшение остатков средств бюджетов</t>
  </si>
  <si>
    <t>01 05 00 00 00 0000 600</t>
  </si>
  <si>
    <t>Увеличение прочих остатков денежных средств бюджетов муниципальных районов</t>
  </si>
  <si>
    <t>01 05 02 01 05 0000 510</t>
  </si>
  <si>
    <t>Увеличение прочих остатков денежных средств бюджетов</t>
  </si>
  <si>
    <t>01 05 02 01 00 0000 510</t>
  </si>
  <si>
    <t>01 05 02 00 00 0000 500</t>
  </si>
  <si>
    <t>Увеличение остатков средств бюджетов</t>
  </si>
  <si>
    <t>01 05 00 00 00 0000 500</t>
  </si>
  <si>
    <t>Изменение остатков средств на счетах по учету средств бюджетов</t>
  </si>
  <si>
    <t>01 05 00 00 00 0000 000</t>
  </si>
  <si>
    <t>Погашение бюджетами муниципальных районов кредитов, полученных  от других бюджетов бюджетной системы Российской Федерации в валюте Российской Федерации</t>
  </si>
  <si>
    <t>01 03 00 00 05 0000 810</t>
  </si>
  <si>
    <t>Погашение бюджетных кредитов, полученных  от других бюджетов бюджетной системы Российской Федерации в валюте Российской Федерации</t>
  </si>
  <si>
    <t xml:space="preserve">203 </t>
  </si>
  <si>
    <t>01 03 00 00 00 0000 800</t>
  </si>
  <si>
    <t>Получение бюджетных кредитов от других бюджетов бюджетной системы Российской Федерации бюджетами муниципальных районов в валюте Российской Федерации</t>
  </si>
  <si>
    <t>01 03 00 00 05 0000 710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</si>
  <si>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</si>
  <si>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01 03 00 00 00 0000 700</t>
  </si>
  <si>
    <t>Бюджетные кредиты от других бюджетов бюджетной системы Российской Федерации</t>
  </si>
  <si>
    <t>01 03 00 00 00 0000 000</t>
  </si>
  <si>
    <t>Погашение бюджетами муниципальнымх районов кредитов  от кредитных организаций в валюте Российской Федерации</t>
  </si>
  <si>
    <t>01 02 00 00 05 0000 810</t>
  </si>
  <si>
    <t>Погашение кредитов, предоставленных кредитными организациями в валюте Российской Федерации</t>
  </si>
  <si>
    <t>01 02 00 00 00 0000 800</t>
  </si>
  <si>
    <t>Получение кредитов от кредитных организаций бюджетами муниципальных районов в валюте Российской Федерации</t>
  </si>
  <si>
    <t>01 02 00 00 05 0000 710</t>
  </si>
  <si>
    <t>Получение кредитов от кредитных организаций в валюте Российской Федерации</t>
  </si>
  <si>
    <t>01 02 00 00 00 0000 700</t>
  </si>
  <si>
    <t>Кредиты кредитных организаций в валюте Российской Федерации</t>
  </si>
  <si>
    <t>01 02 00 00 00 0000 000</t>
  </si>
  <si>
    <t>Источники  финансирования дефицита бюджетов - всего</t>
  </si>
  <si>
    <t>90 00 00 00 00 0000 000</t>
  </si>
  <si>
    <t>главного администратора источников финансирования дефицита бюджета</t>
  </si>
  <si>
    <t>источников финансирования дефицита бюджета</t>
  </si>
  <si>
    <t>Сумма, т.р.</t>
  </si>
  <si>
    <t>Наименование источника финансирования дефицитов бюджетов, главного администратора источников финансирования дефицита  бюджета района</t>
  </si>
  <si>
    <t>Код бюджетной классификации Российской Федерации</t>
  </si>
  <si>
    <t xml:space="preserve"> Источники финансирования дефицита бюджета Болотнинского района на 2016 год</t>
  </si>
  <si>
    <t xml:space="preserve"> Источники финансирования дефицита  бюджета Болотнинского района на 2016 год и плановый период 2017 и 2018 годов</t>
  </si>
  <si>
    <t>07.0.00.70770</t>
  </si>
  <si>
    <t>07.0.00.70775</t>
  </si>
  <si>
    <t>08.0.00.70660</t>
  </si>
  <si>
    <t>Софинансирование расходов на реализацию мероприятий государственной программы Новосибирской области "Культура Новосибирской области на 2015-2020 годы"</t>
  </si>
  <si>
    <t>08.0.00.70665</t>
  </si>
  <si>
    <t>Реализация мероприятий государственной программы Новосибирской области "Культура Новосибирской области на 2015-2020 годы"</t>
  </si>
  <si>
    <t>Другие общегосударственные вопросы</t>
  </si>
  <si>
    <t>Осуществление государственных полномочий по подготовке и проведению Всероссийской сельскохозяйственной переписи в 2016 году</t>
  </si>
  <si>
    <t>99.0.00.53910</t>
  </si>
  <si>
    <t>Муниципальная программа "Организация отдыха и занятости детей Болотнинского района в каникулярное время на 2016-2017 годы"</t>
  </si>
  <si>
    <t>18.0.00.01010</t>
  </si>
  <si>
    <t>Реализация мероприятий в рамках государственной программы Новосибирской области "Обеспечение жильем молодых семей в Новосибирской области на 2015-2020 годы"</t>
  </si>
  <si>
    <t>99.0.00.50200</t>
  </si>
  <si>
    <t>Обеспечение жильем отдельных категорий граждан, установленных федеральным законои от 12 января 1995г №5-ФЗ "О ветеранах", в соответствии с указом президента Российской Федерации от7 мая 2008 года №714 "Об обеспечении жильем ветеранов великой Отечественной войны 1941-1945 годов"</t>
  </si>
  <si>
    <t>99.0.0051340</t>
  </si>
  <si>
    <t xml:space="preserve">Обеспечение жильем нуждающтхся в улучшении жилищных условий отдельных категорий граждан, установленных федеральным законои от 12 января 1995г №5-ФЗ "О ветеранах", в соответствии с указом президента Российской Федерации от7 мая 2008 года №714 "Об обеспечении жильем ветеранов великой Отечественной войны 1941-1945 годов" </t>
  </si>
  <si>
    <t>99.0.00.70560</t>
  </si>
  <si>
    <t>ДОХОДЫ БЮДЖЕТА БОЛОТНИНСКОГО РАЙОНА</t>
  </si>
  <si>
    <t xml:space="preserve">Доходы бюджета Болотнинского района на 2016 год </t>
  </si>
  <si>
    <t>таблица 1</t>
  </si>
  <si>
    <t>КБК</t>
  </si>
  <si>
    <t>Наименование доходного источника</t>
  </si>
  <si>
    <t>Сумма, т.руб.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</si>
  <si>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</si>
  <si>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</si>
  <si>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</si>
  <si>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</si>
  <si>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182 1 01 02000 01 0000 110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</si>
  <si>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</si>
  <si>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</si>
  <si>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</si>
  <si>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</si>
  <si>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</si>
  <si>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</si>
  <si>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</si>
  <si>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182 1 05 02000 02 0000 110</t>
  </si>
  <si>
    <t>Единый налог на вмененный доход для отдельных видов деятельности</t>
  </si>
  <si>
    <t>182 1 05 03000 01 0000 110</t>
  </si>
  <si>
    <t>Единый сельскохозяйственный налог</t>
  </si>
  <si>
    <t>182 1 05 04000 02 0000 110</t>
  </si>
  <si>
    <t>000 1 08 00000 00 0000 000</t>
  </si>
  <si>
    <t>Государственная пошлина</t>
  </si>
  <si>
    <t>182 1 08 03000 01 0000 110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</si>
  <si>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</si>
  <si>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203 1 08 07150 01 0000 110</t>
  </si>
  <si>
    <t>Государственная пошлина за выдачу разрешения на установку рекламной конструкции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</si>
  <si>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</si>
  <si>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</si>
  <si>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203 1 11 05010 10 0000 120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</si>
  <si>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</si>
  <si>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203 1 11 05010 13 0000 120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</si>
  <si>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</si>
  <si>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203 1 11 05030 05 0000 120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</si>
  <si>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</si>
  <si>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</si>
  <si>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</si>
  <si>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</si>
  <si>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</si>
  <si>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</si>
  <si>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</si>
  <si>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203 1 13 01990 05 0000 130</t>
  </si>
  <si>
    <t>Прочие доходы от оказания платных услуг (работ)</t>
  </si>
  <si>
    <t>000 1 14 00000 00 0000 000</t>
  </si>
  <si>
    <t>Доходы от продажи материальных и нематериальных активов</t>
  </si>
  <si>
    <t>203 1 14 06010 10 0000 430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</si>
  <si>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</si>
  <si>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203 1 14 06010 13 0000 430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</si>
  <si>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</si>
  <si>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000 1 16 00000 00 0000 000</t>
  </si>
  <si>
    <t>Штрафы, санкции, возмещение ущерба</t>
  </si>
  <si>
    <t>182 1 16 03000 00 0000 140</t>
  </si>
  <si>
    <t>Денежные взыскания (штрафы) за нарушение законодательства о налогах и сборах</t>
  </si>
  <si>
    <t>182 1 16 03030 00 0000 140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</si>
  <si>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</si>
  <si>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182 1 16 06000 01 0000 140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</si>
  <si>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</si>
  <si>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160 1 16 08000 01 0000 140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</si>
  <si>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</si>
  <si>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188 1 16 21050 05 0000 140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</si>
  <si>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</si>
  <si>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188 1 16 08010 01 6000 140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</si>
  <si>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 зависимости</t>
  </si>
  <si>
    <t>203 1 16 23052 05 0000 140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</si>
  <si>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</si>
  <si>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321 1 16 25060 01 0000 140</t>
  </si>
  <si>
    <t>Денежные взыскания (штрафы) за нарушение земельного законодательства</t>
  </si>
  <si>
    <t>141 1 16 25080 05 0000 140</t>
  </si>
  <si>
    <t>Денежные взыскания (штрафы) за нарушение водного законодательства на водных объектах, находящихся в собственности муниципальных районов</t>
  </si>
  <si>
    <t>141 1 16 28000 01 0000 140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</si>
  <si>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</si>
  <si>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188 1 16 28000 01 0000 140</t>
  </si>
  <si>
    <t>188 1 16 30014 01 0000 140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</si>
  <si>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</si>
  <si>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188 1 16 30030 01 0000 140</t>
  </si>
  <si>
    <t>Прочие денежные взыскания (штрафы) за правонарушения в области дорожного движения</t>
  </si>
  <si>
    <t>129 1 16 35000 05 0000 140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</si>
  <si>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</si>
  <si>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188 1 16 43000 01 0000 140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</si>
  <si>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</si>
  <si>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</si>
  <si>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районов, всего</t>
  </si>
  <si>
    <t>076 1 16 90050 05 0000 140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</si>
  <si>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</si>
  <si>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106 1 16 90050 05 0000 140</t>
  </si>
  <si>
    <t>141 1 16 90050 05 0000 140</t>
  </si>
  <si>
    <t>163 1 16 90050 05 0000 140</t>
  </si>
  <si>
    <t>177 1 16 90050 05 0000 140</t>
  </si>
  <si>
    <t>188 1 16 90050 05 0000 140</t>
  </si>
  <si>
    <t>203 1 16 90050 05 0000 140</t>
  </si>
  <si>
    <t>203 1 17 05050 05 0000 180</t>
  </si>
  <si>
    <t>Прочие неналоговые доходы бюджетов муниципальных районов</t>
  </si>
  <si>
    <t xml:space="preserve">000 2 00 00000 00 0000 000   </t>
  </si>
  <si>
    <t xml:space="preserve">Безвозмездные поступления, всего, в том числе: </t>
  </si>
  <si>
    <t>Межбюджетные трансферты, всего, в том числе:</t>
  </si>
  <si>
    <t>203 2 02 01001 05 0000 151</t>
  </si>
  <si>
    <t>Дотация из областного бюджета на выравнивание бюджетной обеспеченности муниципальных районов Новосибирской области</t>
  </si>
  <si>
    <t xml:space="preserve">Субсидии бюджетам субъектов Российской Федерации и муниципальных образований, в том числе: </t>
  </si>
  <si>
    <t>203 2 02 02999 05 0000 151</t>
  </si>
  <si>
    <t>Субсидии на реализацию мероприятий по совершенствованию организации школьного питания в Новосибирской области</t>
  </si>
  <si>
    <t>203 2 02 02216 05 0000 151</t>
  </si>
  <si>
    <t>Субсидии на реализацию мероприятий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 в 2015-2022 годах</t>
  </si>
  <si>
    <t>Субсидии на оздоровление детей в рамках государственной программы Новосибирской области «Развитие системы социальной поддержки населения и улучшение социального положения семей с детьми в Новосибирской области на 2014-2019 годы»</t>
  </si>
  <si>
    <t>Субсидии на реализацию мероприятий государственной программы Новосибирской области "Развитие физической культуры и спорта в Новосибирской области на 2015-2021 годы"</t>
  </si>
  <si>
    <t>Субсидии на реализацию мероприятий государственной программы Новосибирской области "Культура Новосибирской области на 2015-2020 годы"</t>
  </si>
  <si>
    <t>203 2 02 02077 05 0000 151</t>
  </si>
  <si>
    <t>Субсидии на реализацию мероприятий подпрограммы "Чистая вода" государственной программы Новосибирской области "Жилищно-коммунальное хозяйство Новосибирской области в 2015-2020 годах"</t>
  </si>
  <si>
    <t>Субсидии на реализацию мероприятий подпрограммы по ресурсному обеспечению модернизации образования Новосибирской области подпрограммы "Развитие дошкольного, общего и дополнительного образования детей" в рамках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</si>
  <si>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Субсидии на реализацию мероприятий по обеспечению сбалансированности местных бюджетов в рамках государственной программы НСО "Управление государственными финансами в НСО на 2014 - 2019 годы"</t>
  </si>
  <si>
    <t>203 2 02 02009 05 0000 151</t>
  </si>
  <si>
    <t>Субсидии на реализацию мероприятий государственной программы Новосибирской области «Развитие субъектов малого и среднего предпринимательства в Новосибирской области на 2012-2016 годы"</t>
  </si>
  <si>
    <t>Субсидии на реализацию мероприятий государственной программы "Обеспечение безопасности жизнедеятельности населения Новосибирской области на 2015-2020 годов"</t>
  </si>
  <si>
    <t>203 2 02 02215 05 0000 151</t>
  </si>
  <si>
    <t>Субсидии на софинансирование расходов на создание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 на 2015-2021 годы"</t>
  </si>
  <si>
    <t xml:space="preserve"> Субвенции бюджетам субъектов Российской Федерации и муниципальных образований</t>
  </si>
  <si>
    <t>203 2 02 03024 05 0000 151</t>
  </si>
  <si>
    <t>Субвенции на осуществление отдельных государственных полномочий НСО по расчету и предоставлению дотаций бюджетам поселений</t>
  </si>
  <si>
    <t>Субвенции на 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</si>
  <si>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Субвенция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</si>
  <si>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>Субвенции на образование и организацию деятельности комиссий по делам несовершеннолетних и защите их прав</t>
  </si>
  <si>
    <t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</si>
  <si>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</si>
  <si>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 xml:space="preserve">Субвенции на реализацию основных общеобразовательных программ  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</si>
  <si>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</si>
  <si>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>Субвенции на социальную поддержку отдельных категорий детей, обучающихся в общеобразовательных организациях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</si>
  <si>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</si>
  <si>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203 2 02 03119 05 0000 151</t>
  </si>
  <si>
    <t>Субвенции на предоставление жилых помещений 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</si>
  <si>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</si>
  <si>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203 2 02 03069 05 0000 151</t>
  </si>
  <si>
    <t>Субвенции на обеспечение жильем нуждающихся в улучшении жилищных условий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</si>
  <si>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Субвенции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</t>
  </si>
  <si>
    <t>203 2 02 03121 05 0000 151</t>
  </si>
  <si>
    <t>Субвенции на осуществление государственных полномочий по подготовке и проведению Всероссийской сельскохозяйственной переписи на 2016 год</t>
  </si>
  <si>
    <t>203 2 02 03015 05 0000 151</t>
  </si>
  <si>
    <t>Субвенции на осуществление первичного воинского учета на территориях, где отсутствуют военные комиссариаты</t>
  </si>
  <si>
    <t>203 2 02 03007 05 0000 151</t>
  </si>
  <si>
    <t>Субвенции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</si>
  <si>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Иные межбюджетные трансферты</t>
  </si>
  <si>
    <t>203 2 02 04999 05 0000 151</t>
  </si>
  <si>
    <t xml:space="preserve">Иные межбюджетные трансферты на софинансирование мероприятий государственной программы Новосибирской области "Обеспечение жильем молодых семей в Новосибирской области на 2015 - 2020 годы" 
</t>
  </si>
  <si>
    <t xml:space="preserve">Иные межбюджетные трансферты на реализацию мероприятий государственной программы Новосибирской области "Обеспечение жильем молодых семей в Новосибирской области на 2015 - 2020 годы" 
</t>
  </si>
  <si>
    <t>Иные межбюджетные трансферты на улучшение социального положения семей с детьми, обеспечение дружественных семье и детству общественных отношений и инфраструктуры жизнедеятельности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</t>
  </si>
  <si>
    <t>203 2 02 04025 05 0000 151</t>
  </si>
  <si>
    <t>Иных межбюджетные трансферты на комплектование книжных фондов библиотек муниципальных образований</t>
  </si>
  <si>
    <t>Иные межбюджетные трансферты на реализацию мероприятий по допризывной подготовке граждан Российской Федерации в Новосибирской области подпрограммы "Развитие дошкольного, общего и дополнительного образования детей" государственной программы Новосибирской области "Развитие образования, создание условий для социализации детей и учащейся молодежи в Новосибирской области на 2015-2020 годы"</t>
  </si>
  <si>
    <t>203 2 02 04014 05 0000 151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</si>
  <si>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местных вопросов</t>
  </si>
  <si>
    <t>ВСЕГО ДОХОДОВ</t>
  </si>
  <si>
    <t>Прочие доходы от компенсации затрат бюджетов муниципальных районов</t>
  </si>
  <si>
    <t>203 1 13 02990 05 0000 130</t>
  </si>
  <si>
    <t>Иные межбюджетные трансферты на финансирование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 (софинансирование мероприятий)</t>
  </si>
  <si>
    <t>Иные межбюджетные трансферты на финансирование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 в рамках государственной программы Новосибирской области "Развитие системы социальной поддержки населения и улучшение социального положения семей с детьми в Новосибирской области на 2014-2019 годы" (мероприятия)</t>
  </si>
  <si>
    <t>Субсидии на реализацию мероприятий по созданию в общеобразовательных организациях, расположенных в сельской местности, условий для занятий физической культурой и спортом в рамках государственной программы Новосибирской области "Развитие физической культуры и спорта в Новосибирской области на 2015-2021 годы"</t>
  </si>
  <si>
    <t>Субсидии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хозяйства" государственной программы Новосибирской области "Жилищно-коммунальное хозяйство Новосибирской области в 2015-2020 годах"</t>
  </si>
  <si>
    <t xml:space="preserve">Субсидии </t>
  </si>
  <si>
    <t xml:space="preserve"> Расходы на реализацию мероприятий по подготовке объектов жилищно-коммунального хозяйства Новосибирской области к работе в осенне-зимний период подпрограммы "Безопасность жилищно-коммунального хозяйства "</t>
  </si>
  <si>
    <t>07.0.00.50970</t>
  </si>
  <si>
    <t>Расходы на реализацию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</si>
  <si>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ИТОГО</t>
  </si>
  <si>
    <t>МО Баратаевского с/с</t>
  </si>
  <si>
    <t>Сумма</t>
  </si>
  <si>
    <t xml:space="preserve">Наименование муниципальных образований </t>
  </si>
  <si>
    <t>тыс.рублей</t>
  </si>
  <si>
    <t xml:space="preserve"> Распределение субсидий поселениям Болотнинского района на 2016 год и плановый период 2017 и 2018 годов</t>
  </si>
  <si>
    <t>МО г. Болотное</t>
  </si>
  <si>
    <t>МО Светлополянского с/с</t>
  </si>
  <si>
    <t>МО Ояшинского с/с</t>
  </si>
  <si>
    <t>МО Новобибеевского с/с</t>
  </si>
  <si>
    <t>МО Кунчурукского с/с</t>
  </si>
  <si>
    <t>МО Корниловского с/с</t>
  </si>
  <si>
    <t>МО Карасевского с/с</t>
  </si>
  <si>
    <t>МО Зудовского с/с</t>
  </si>
  <si>
    <t>МО Егоровского с/с</t>
  </si>
  <si>
    <t>МО Дивинского с/с</t>
  </si>
  <si>
    <t>МО Варламовского с/с</t>
  </si>
  <si>
    <t>МО Боровского с/с</t>
  </si>
  <si>
    <t>МО Байкальского с/с</t>
  </si>
  <si>
    <t>МО Ачинского с/с</t>
  </si>
  <si>
    <t xml:space="preserve"> Распределение субсидии на обеспечение сбалансированности местных бюджетов в рамках ГП НСО "Управление государственными финансами в Новосибирской области на 2014-2019 годы" на 2016 год</t>
  </si>
  <si>
    <t>Таблица 1.3</t>
  </si>
  <si>
    <t>Расходы на реализацию мероприятий по проведению смотра-конкурса по благоустройству "Лучшая придомовая территория (территория предприятия и учреждения)</t>
  </si>
  <si>
    <t>99.0.00.05010</t>
  </si>
  <si>
    <t xml:space="preserve">          Ведомственная структура расходов бюджета Болотнинского района на 2016 год и плановый период 2017 и 2018 годов</t>
  </si>
  <si>
    <t xml:space="preserve">Расходы на создание в общеобразовательных организациях, расположенных в сельской местности, условий для занятий физической культурой и спортом </t>
  </si>
  <si>
    <t>09.0.00.70810</t>
  </si>
  <si>
    <t>540</t>
  </si>
  <si>
    <t>Иные межбюджентые трансферты</t>
  </si>
  <si>
    <t>Кредиты, привлекаемые от других бюджетов бюджетной системы Российской Федерации</t>
  </si>
  <si>
    <t>Кредиты, привлекаемые от кредитных организаций</t>
  </si>
  <si>
    <t xml:space="preserve">Муниципальные внутренние заимствования </t>
  </si>
  <si>
    <t xml:space="preserve">Объем средств, направляемых на погашение </t>
  </si>
  <si>
    <t>2. Погашение заимствований</t>
  </si>
  <si>
    <t>Объем привлечения</t>
  </si>
  <si>
    <t>1. Привлечение заимствований                                                                                                      тыс.рублей</t>
  </si>
  <si>
    <t xml:space="preserve"> Осуществление муниципальных внутренних заимствований Болотнинского района в 2016 году </t>
  </si>
  <si>
    <t xml:space="preserve"> Осуществление муниципальных внутренних заимствований Болотнинского района в 2016 году и плановом периоде 2017 и 2018 годов</t>
  </si>
  <si>
    <t>Расходы на софинансирование мероприятий по формированию условий для обеспечения беспрепятственного доступа инвалидов и других маломобильных групп населения к приоритетным для них объектам и услугамв рамках государственной программы Новосибирской области "Развитие системы социальной поддержки населения и улучшения социального положения семей с детьми в Новосибирской области на 2014-2019 годы"</t>
  </si>
  <si>
    <t>99.0.00.R0273</t>
  </si>
  <si>
    <t>99.0.00.50273</t>
  </si>
  <si>
    <t>Уменьшение прочих остатков средств бюджетов</t>
  </si>
  <si>
    <t>Увеличение прочих остатков средств бюджетов</t>
  </si>
  <si>
    <t xml:space="preserve">Приложение 3 к решению 9 сессии (третьего созыва) Совета Депутатов Болотнинского района «О бюджете Болотнинского района на 2016 год и плановый период 2017 и 2018 годов» от 17.11.2016 года № 88 </t>
  </si>
  <si>
    <t xml:space="preserve">Приложение 14 к решению 9 сессии (третьего созыва) Совета Депутатов Болотнинского района "О внесении изменений в решение 4 сессии «О бюджете Болотнинского района на 2016 год и плановый период 2017 и 2018 годов» от 17.11.2016 года № 88 </t>
  </si>
  <si>
    <t>Приложение 10 к решению 9 сессии (третьего созыва) Совета Депутатов Болотнинского района "О внесении изменений в решение сессии «О бюджете Болотнинского района на 2016 год и плановый период 2017 и 2018 годов» от 17.11.2016 года № 88</t>
  </si>
  <si>
    <t>Приложение 13 к решению 9 сессии (третьего созыва) Совета Депутатов Болотнинского района "О внесении изменений в решение 4 сессии «О бюджете Болотнинского района на 2016 год и плановый период 2017 и 2018 годов» от 17.11.2016 года № 88</t>
  </si>
  <si>
    <t>Приложение 5 к решению 9 сессии (третьего созыва) Совета Депутатов Болотнинского района "О внесении изменений в решение 4 сессии «О бюджете Болотнинского района на 2016 год и плановый период 2017 и 2018 годов» от 17.11.2016 года № 88</t>
  </si>
  <si>
    <t>Приложение 6 к решению 9 сессии (третьего созыва) Совета Депутатов Болотнинского района "О внесении изменений в решение 4 сессии «О бюджете Болотнинского района на 2016 год и плановый период 2017 и 2018 годов» от 17.11.2016 года № 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</si>
</sst>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00000"/>
    <numFmt numFmtId="166" formatCode="#,##0.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1"/>
    </font>
    <font>
      <b/>
      <u/>
      <sz val="14"/>
      <name val="Times New Roman"/>
      <family val="1"/>
      <charset val="204"/>
    </font>
    <font>
      <b/>
      <u/>
      <sz val="10"/>
      <name val="Times New Roman"/>
      <family val="1"/>
      <charset val="204"/>
    </font>
    <font>
      <u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4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3" fillId="0" borderId="0"/>
    <xf numFmtId="0" fontId="19" fillId="0" borderId="0"/>
    <xf numFmtId="0" fontId="4" fillId="0" borderId="0"/>
    <xf numFmtId="0" fontId="4" fillId="0" borderId="0"/>
    <xf numFmtId="0" fontId="28" fillId="0" borderId="0"/>
    <xf numFmtId="0" fontId="6" fillId="0" borderId="0"/>
    <xf numFmtId="0" fontId="8" fillId="0" borderId="0"/>
    <xf numFmtId="0" fontId="2" fillId="0" borderId="0"/>
    <xf numFmtId="0" fontId="6" fillId="0" borderId="0"/>
    <xf numFmtId="0" fontId="1" fillId="0" borderId="0"/>
  </cellStyleXfs>
  <cellXfs count="241">
    <xf numFmtId="0" fontId="0" fillId="0" borderId="0" xfId="0"/>
    <xf numFmtId="0" fontId="5" fillId="0" borderId="0" xfId="3" applyFont="1"/>
    <xf numFmtId="164" fontId="7" fillId="0" borderId="1" xfId="3" applyNumberFormat="1" applyFont="1" applyBorder="1"/>
    <xf numFmtId="49" fontId="9" fillId="0" borderId="1" xfId="4" applyNumberFormat="1" applyFont="1" applyFill="1" applyBorder="1" applyAlignment="1">
      <alignment horizontal="center"/>
    </xf>
    <xf numFmtId="49" fontId="9" fillId="0" borderId="1" xfId="4" applyNumberFormat="1" applyFont="1" applyFill="1" applyBorder="1"/>
    <xf numFmtId="164" fontId="5" fillId="0" borderId="1" xfId="3" applyNumberFormat="1" applyFont="1" applyBorder="1"/>
    <xf numFmtId="49" fontId="10" fillId="0" borderId="1" xfId="5" applyNumberFormat="1" applyFont="1" applyFill="1" applyBorder="1" applyAlignment="1">
      <alignment horizontal="center" wrapText="1"/>
    </xf>
    <xf numFmtId="49" fontId="11" fillId="0" borderId="1" xfId="5" applyNumberFormat="1" applyFont="1" applyBorder="1" applyAlignment="1">
      <alignment horizontal="center" wrapText="1"/>
    </xf>
    <xf numFmtId="49" fontId="10" fillId="0" borderId="1" xfId="5" applyNumberFormat="1" applyFont="1" applyFill="1" applyBorder="1" applyAlignment="1">
      <alignment wrapText="1"/>
    </xf>
    <xf numFmtId="164" fontId="12" fillId="0" borderId="1" xfId="3" applyNumberFormat="1" applyFont="1" applyBorder="1"/>
    <xf numFmtId="49" fontId="13" fillId="0" borderId="1" xfId="5" applyNumberFormat="1" applyFont="1" applyFill="1" applyBorder="1" applyAlignment="1">
      <alignment horizontal="center" wrapText="1"/>
    </xf>
    <xf numFmtId="49" fontId="14" fillId="0" borderId="1" xfId="5" applyNumberFormat="1" applyFont="1" applyBorder="1" applyAlignment="1">
      <alignment horizontal="center" wrapText="1"/>
    </xf>
    <xf numFmtId="49" fontId="13" fillId="0" borderId="1" xfId="5" applyNumberFormat="1" applyFont="1" applyFill="1" applyBorder="1" applyAlignment="1">
      <alignment wrapText="1"/>
    </xf>
    <xf numFmtId="49" fontId="13" fillId="0" borderId="1" xfId="4" applyNumberFormat="1" applyFont="1" applyFill="1" applyBorder="1" applyAlignment="1">
      <alignment horizontal="center" wrapText="1"/>
    </xf>
    <xf numFmtId="49" fontId="13" fillId="0" borderId="1" xfId="4" applyNumberFormat="1" applyFont="1" applyBorder="1" applyAlignment="1">
      <alignment wrapText="1"/>
    </xf>
    <xf numFmtId="49" fontId="11" fillId="0" borderId="1" xfId="5" applyNumberFormat="1" applyFont="1" applyFill="1" applyBorder="1" applyAlignment="1">
      <alignment horizontal="center" wrapText="1"/>
    </xf>
    <xf numFmtId="49" fontId="11" fillId="0" borderId="1" xfId="5" applyNumberFormat="1" applyFont="1" applyFill="1" applyBorder="1" applyAlignment="1">
      <alignment wrapText="1"/>
    </xf>
    <xf numFmtId="49" fontId="11" fillId="0" borderId="1" xfId="4" applyNumberFormat="1" applyFont="1" applyFill="1" applyBorder="1" applyAlignment="1">
      <alignment horizontal="center" wrapText="1"/>
    </xf>
    <xf numFmtId="49" fontId="11" fillId="0" borderId="1" xfId="4" applyNumberFormat="1" applyFont="1" applyBorder="1" applyAlignment="1">
      <alignment horizontal="center" wrapText="1"/>
    </xf>
    <xf numFmtId="49" fontId="11" fillId="0" borderId="1" xfId="4" applyNumberFormat="1" applyFont="1" applyFill="1" applyBorder="1" applyAlignment="1">
      <alignment wrapText="1"/>
    </xf>
    <xf numFmtId="49" fontId="10" fillId="0" borderId="1" xfId="4" applyNumberFormat="1" applyFont="1" applyFill="1" applyBorder="1" applyAlignment="1">
      <alignment horizontal="center" wrapText="1"/>
    </xf>
    <xf numFmtId="49" fontId="10" fillId="0" borderId="1" xfId="4" applyNumberFormat="1" applyFont="1" applyFill="1" applyBorder="1" applyAlignment="1">
      <alignment wrapText="1"/>
    </xf>
    <xf numFmtId="49" fontId="14" fillId="0" borderId="1" xfId="4" applyNumberFormat="1" applyFont="1" applyBorder="1" applyAlignment="1">
      <alignment horizontal="center" wrapText="1"/>
    </xf>
    <xf numFmtId="49" fontId="13" fillId="0" borderId="1" xfId="4" applyNumberFormat="1" applyFont="1" applyFill="1" applyBorder="1" applyAlignment="1">
      <alignment wrapText="1"/>
    </xf>
    <xf numFmtId="49" fontId="5" fillId="0" borderId="1" xfId="4" applyNumberFormat="1" applyFont="1" applyFill="1" applyBorder="1" applyAlignment="1">
      <alignment horizontal="center" wrapText="1"/>
    </xf>
    <xf numFmtId="49" fontId="12" fillId="0" borderId="1" xfId="4" applyNumberFormat="1" applyFont="1" applyFill="1" applyBorder="1" applyAlignment="1">
      <alignment horizontal="center" wrapText="1"/>
    </xf>
    <xf numFmtId="0" fontId="5" fillId="0" borderId="1" xfId="4" applyNumberFormat="1" applyFont="1" applyBorder="1" applyAlignment="1">
      <alignment horizontal="left" wrapText="1"/>
    </xf>
    <xf numFmtId="49" fontId="10" fillId="0" borderId="1" xfId="4" applyNumberFormat="1" applyFont="1" applyBorder="1" applyAlignment="1">
      <alignment horizontal="center" wrapText="1"/>
    </xf>
    <xf numFmtId="49" fontId="13" fillId="0" borderId="1" xfId="4" applyNumberFormat="1" applyFont="1" applyBorder="1" applyAlignment="1">
      <alignment horizontal="center" wrapText="1"/>
    </xf>
    <xf numFmtId="2" fontId="13" fillId="0" borderId="1" xfId="4" applyNumberFormat="1" applyFont="1" applyFill="1" applyBorder="1" applyAlignment="1">
      <alignment wrapText="1"/>
    </xf>
    <xf numFmtId="49" fontId="5" fillId="0" borderId="1" xfId="4" applyNumberFormat="1" applyFont="1" applyFill="1" applyBorder="1" applyAlignment="1">
      <alignment wrapText="1"/>
    </xf>
    <xf numFmtId="164" fontId="5" fillId="0" borderId="1" xfId="3" applyNumberFormat="1" applyFont="1" applyFill="1" applyBorder="1"/>
    <xf numFmtId="49" fontId="5" fillId="0" borderId="1" xfId="5" applyNumberFormat="1" applyFont="1" applyFill="1" applyBorder="1" applyAlignment="1">
      <alignment horizontal="center" wrapText="1"/>
    </xf>
    <xf numFmtId="49" fontId="14" fillId="0" borderId="1" xfId="4" applyNumberFormat="1" applyFont="1" applyFill="1" applyBorder="1" applyAlignment="1">
      <alignment horizontal="center" wrapText="1"/>
    </xf>
    <xf numFmtId="0" fontId="5" fillId="0" borderId="1" xfId="4" applyFont="1" applyBorder="1" applyAlignment="1">
      <alignment horizontal="left" wrapText="1"/>
    </xf>
    <xf numFmtId="0" fontId="12" fillId="0" borderId="1" xfId="4" applyFont="1" applyBorder="1" applyAlignment="1">
      <alignment horizontal="left" wrapText="1"/>
    </xf>
    <xf numFmtId="49" fontId="7" fillId="0" borderId="1" xfId="4" applyNumberFormat="1" applyFont="1" applyFill="1" applyBorder="1" applyAlignment="1">
      <alignment horizontal="center" wrapText="1"/>
    </xf>
    <xf numFmtId="49" fontId="7" fillId="0" borderId="1" xfId="4" applyNumberFormat="1" applyFont="1" applyFill="1" applyBorder="1" applyAlignment="1">
      <alignment wrapText="1"/>
    </xf>
    <xf numFmtId="49" fontId="13" fillId="0" borderId="1" xfId="4" applyNumberFormat="1" applyFont="1" applyFill="1" applyBorder="1" applyAlignment="1">
      <alignment horizontal="left" wrapText="1"/>
    </xf>
    <xf numFmtId="0" fontId="12" fillId="0" borderId="1" xfId="4" applyNumberFormat="1" applyFont="1" applyBorder="1" applyAlignment="1">
      <alignment horizontal="left" wrapText="1"/>
    </xf>
    <xf numFmtId="164" fontId="12" fillId="0" borderId="1" xfId="3" applyNumberFormat="1" applyFont="1" applyFill="1" applyBorder="1"/>
    <xf numFmtId="0" fontId="12" fillId="0" borderId="1" xfId="4" applyNumberFormat="1" applyFont="1" applyFill="1" applyBorder="1" applyAlignment="1">
      <alignment horizontal="center" wrapText="1"/>
    </xf>
    <xf numFmtId="0" fontId="14" fillId="0" borderId="1" xfId="4" applyNumberFormat="1" applyFont="1" applyBorder="1" applyAlignment="1">
      <alignment horizontal="center" wrapText="1"/>
    </xf>
    <xf numFmtId="0" fontId="13" fillId="0" borderId="1" xfId="4" applyNumberFormat="1" applyFont="1" applyFill="1" applyBorder="1" applyAlignment="1">
      <alignment wrapText="1"/>
    </xf>
    <xf numFmtId="49" fontId="11" fillId="0" borderId="1" xfId="4" applyNumberFormat="1" applyFont="1" applyFill="1" applyBorder="1" applyAlignment="1">
      <alignment horizontal="left" wrapText="1"/>
    </xf>
    <xf numFmtId="165" fontId="13" fillId="0" borderId="1" xfId="4" applyNumberFormat="1" applyFont="1" applyFill="1" applyBorder="1" applyAlignment="1">
      <alignment wrapText="1"/>
    </xf>
    <xf numFmtId="0" fontId="13" fillId="0" borderId="1" xfId="4" applyNumberFormat="1" applyFont="1" applyFill="1" applyBorder="1" applyAlignment="1">
      <alignment horizontal="center" wrapText="1"/>
    </xf>
    <xf numFmtId="0" fontId="5" fillId="0" borderId="1" xfId="4" applyNumberFormat="1" applyFont="1" applyFill="1" applyBorder="1" applyAlignment="1">
      <alignment horizontal="center" wrapText="1"/>
    </xf>
    <xf numFmtId="0" fontId="11" fillId="0" borderId="1" xfId="4" applyNumberFormat="1" applyFont="1" applyBorder="1" applyAlignment="1">
      <alignment horizontal="center" wrapText="1"/>
    </xf>
    <xf numFmtId="0" fontId="5" fillId="0" borderId="1" xfId="3" applyFont="1" applyBorder="1"/>
    <xf numFmtId="164" fontId="12" fillId="0" borderId="0" xfId="3" applyNumberFormat="1" applyFont="1" applyBorder="1"/>
    <xf numFmtId="49" fontId="12" fillId="0" borderId="1" xfId="4" applyNumberFormat="1" applyFont="1" applyFill="1" applyBorder="1" applyAlignment="1">
      <alignment wrapText="1"/>
    </xf>
    <xf numFmtId="0" fontId="11" fillId="0" borderId="1" xfId="4" applyNumberFormat="1" applyFont="1" applyFill="1" applyBorder="1" applyAlignment="1">
      <alignment horizontal="center" wrapText="1"/>
    </xf>
    <xf numFmtId="0" fontId="10" fillId="0" borderId="1" xfId="4" applyNumberFormat="1" applyFont="1" applyFill="1" applyBorder="1" applyAlignment="1">
      <alignment horizontal="center" wrapText="1"/>
    </xf>
    <xf numFmtId="0" fontId="10" fillId="0" borderId="1" xfId="5" applyNumberFormat="1" applyFont="1" applyFill="1" applyBorder="1" applyAlignment="1">
      <alignment horizontal="center" wrapText="1"/>
    </xf>
    <xf numFmtId="0" fontId="11" fillId="0" borderId="1" xfId="5" applyNumberFormat="1" applyFont="1" applyBorder="1" applyAlignment="1">
      <alignment horizontal="center" wrapText="1"/>
    </xf>
    <xf numFmtId="0" fontId="13" fillId="0" borderId="1" xfId="5" applyNumberFormat="1" applyFont="1" applyFill="1" applyBorder="1" applyAlignment="1">
      <alignment horizontal="center" wrapText="1"/>
    </xf>
    <xf numFmtId="0" fontId="14" fillId="0" borderId="1" xfId="5" applyNumberFormat="1" applyFont="1" applyBorder="1" applyAlignment="1">
      <alignment horizontal="center" wrapText="1"/>
    </xf>
    <xf numFmtId="0" fontId="11" fillId="0" borderId="1" xfId="4" applyNumberFormat="1" applyFont="1" applyFill="1" applyBorder="1" applyAlignment="1">
      <alignment wrapText="1"/>
    </xf>
    <xf numFmtId="0" fontId="5" fillId="0" borderId="1" xfId="4" applyFont="1" applyBorder="1" applyAlignment="1">
      <alignment wrapText="1"/>
    </xf>
    <xf numFmtId="49" fontId="7" fillId="0" borderId="1" xfId="5" applyNumberFormat="1" applyFont="1" applyFill="1" applyBorder="1" applyAlignment="1">
      <alignment horizontal="center" wrapText="1"/>
    </xf>
    <xf numFmtId="49" fontId="7" fillId="0" borderId="1" xfId="5" applyNumberFormat="1" applyFont="1" applyBorder="1" applyAlignment="1">
      <alignment horizontal="center" wrapText="1"/>
    </xf>
    <xf numFmtId="49" fontId="7" fillId="0" borderId="1" xfId="5" applyNumberFormat="1" applyFont="1" applyFill="1" applyBorder="1" applyAlignment="1">
      <alignment wrapText="1"/>
    </xf>
    <xf numFmtId="49" fontId="7" fillId="0" borderId="1" xfId="4" applyNumberFormat="1" applyFont="1" applyBorder="1" applyAlignment="1">
      <alignment horizontal="center" wrapText="1"/>
    </xf>
    <xf numFmtId="49" fontId="10" fillId="0" borderId="1" xfId="4" applyNumberFormat="1" applyFont="1" applyBorder="1" applyAlignment="1">
      <alignment wrapText="1"/>
    </xf>
    <xf numFmtId="49" fontId="14" fillId="0" borderId="1" xfId="5" applyNumberFormat="1" applyFont="1" applyFill="1" applyBorder="1" applyAlignment="1">
      <alignment horizontal="center" wrapText="1"/>
    </xf>
    <xf numFmtId="164" fontId="7" fillId="0" borderId="1" xfId="3" applyNumberFormat="1" applyFont="1" applyBorder="1" applyAlignment="1"/>
    <xf numFmtId="49" fontId="11" fillId="0" borderId="1" xfId="4" applyNumberFormat="1" applyFont="1" applyBorder="1" applyAlignment="1">
      <alignment wrapText="1"/>
    </xf>
    <xf numFmtId="164" fontId="7" fillId="0" borderId="1" xfId="3" applyNumberFormat="1" applyFont="1" applyFill="1" applyBorder="1" applyAlignment="1" applyProtection="1">
      <alignment horizontal="right" wrapText="1"/>
      <protection hidden="1"/>
    </xf>
    <xf numFmtId="0" fontId="15" fillId="0" borderId="1" xfId="3" applyNumberFormat="1" applyFont="1" applyFill="1" applyBorder="1" applyAlignment="1" applyProtection="1">
      <alignment horizontal="center" vertical="top" wrapText="1"/>
      <protection hidden="1"/>
    </xf>
    <xf numFmtId="0" fontId="7" fillId="0" borderId="1" xfId="3" applyNumberFormat="1" applyFont="1" applyFill="1" applyBorder="1" applyAlignment="1" applyProtection="1">
      <alignment horizontal="center" wrapText="1"/>
      <protection hidden="1"/>
    </xf>
    <xf numFmtId="0" fontId="7" fillId="0" borderId="1" xfId="3" applyNumberFormat="1" applyFont="1" applyFill="1" applyBorder="1" applyAlignment="1" applyProtection="1">
      <alignment horizontal="left" wrapText="1"/>
      <protection hidden="1"/>
    </xf>
    <xf numFmtId="0" fontId="16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3" applyNumberFormat="1" applyFont="1" applyFill="1" applyAlignment="1" applyProtection="1">
      <alignment horizontal="centerContinuous" wrapText="1"/>
      <protection hidden="1"/>
    </xf>
    <xf numFmtId="0" fontId="15" fillId="0" borderId="0" xfId="3" applyNumberFormat="1" applyFont="1" applyFill="1" applyAlignment="1" applyProtection="1">
      <alignment horizontal="centerContinuous" wrapText="1"/>
      <protection hidden="1"/>
    </xf>
    <xf numFmtId="0" fontId="17" fillId="0" borderId="0" xfId="3" applyNumberFormat="1" applyFont="1" applyFill="1" applyAlignment="1" applyProtection="1">
      <protection hidden="1"/>
    </xf>
    <xf numFmtId="0" fontId="18" fillId="0" borderId="0" xfId="3" applyFont="1" applyAlignment="1" applyProtection="1">
      <protection hidden="1"/>
    </xf>
    <xf numFmtId="0" fontId="5" fillId="0" borderId="0" xfId="3" applyNumberFormat="1" applyFont="1" applyFill="1" applyAlignment="1" applyProtection="1">
      <alignment horizontal="center" vertical="top" wrapText="1"/>
      <protection hidden="1"/>
    </xf>
    <xf numFmtId="0" fontId="18" fillId="0" borderId="0" xfId="3" applyNumberFormat="1" applyFont="1" applyFill="1" applyAlignment="1" applyProtection="1">
      <alignment horizontal="right" vertical="center" wrapText="1"/>
      <protection hidden="1"/>
    </xf>
    <xf numFmtId="0" fontId="18" fillId="0" borderId="0" xfId="3" applyNumberFormat="1" applyFont="1" applyFill="1" applyAlignment="1" applyProtection="1">
      <alignment wrapText="1"/>
      <protection hidden="1"/>
    </xf>
    <xf numFmtId="0" fontId="18" fillId="0" borderId="0" xfId="3" applyNumberFormat="1" applyFont="1" applyFill="1" applyAlignment="1" applyProtection="1">
      <alignment horizontal="right" vertical="top" wrapText="1"/>
      <protection hidden="1"/>
    </xf>
    <xf numFmtId="0" fontId="16" fillId="0" borderId="0" xfId="4" applyFont="1" applyFill="1" applyAlignment="1">
      <alignment horizontal="center" vertical="center"/>
    </xf>
    <xf numFmtId="0" fontId="15" fillId="0" borderId="0" xfId="4" applyFont="1" applyFill="1" applyAlignment="1">
      <alignment horizontal="center" vertical="center" wrapText="1"/>
    </xf>
    <xf numFmtId="49" fontId="16" fillId="0" borderId="0" xfId="4" applyNumberFormat="1" applyFont="1" applyFill="1" applyAlignment="1">
      <alignment horizontal="center" vertical="center"/>
    </xf>
    <xf numFmtId="0" fontId="15" fillId="0" borderId="0" xfId="4" applyFont="1" applyFill="1" applyAlignment="1">
      <alignment horizontal="right" vertical="center" wrapText="1"/>
    </xf>
    <xf numFmtId="0" fontId="16" fillId="0" borderId="0" xfId="4" applyFont="1" applyFill="1" applyAlignment="1">
      <alignment horizontal="right" vertical="center" wrapText="1"/>
    </xf>
    <xf numFmtId="49" fontId="15" fillId="0" borderId="0" xfId="4" applyNumberFormat="1" applyFont="1" applyFill="1" applyAlignment="1">
      <alignment horizontal="right" vertical="center"/>
    </xf>
    <xf numFmtId="49" fontId="16" fillId="0" borderId="0" xfId="4" applyNumberFormat="1" applyFont="1" applyFill="1" applyAlignment="1">
      <alignment horizontal="right" vertical="center"/>
    </xf>
    <xf numFmtId="0" fontId="16" fillId="0" borderId="0" xfId="4" applyFont="1" applyFill="1" applyBorder="1" applyAlignment="1">
      <alignment horizontal="center" vertical="center"/>
    </xf>
    <xf numFmtId="0" fontId="16" fillId="0" borderId="0" xfId="4" applyFont="1" applyFill="1" applyAlignment="1">
      <alignment vertical="center"/>
    </xf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Alignment="1">
      <alignment horizontal="center" vertical="center"/>
    </xf>
    <xf numFmtId="0" fontId="15" fillId="0" borderId="0" xfId="4" applyFont="1" applyFill="1" applyAlignment="1">
      <alignment horizontal="center" vertical="center"/>
    </xf>
    <xf numFmtId="0" fontId="7" fillId="0" borderId="0" xfId="4" applyFont="1" applyFill="1" applyBorder="1" applyAlignment="1">
      <alignment horizontal="right" vertical="center" wrapText="1"/>
    </xf>
    <xf numFmtId="164" fontId="7" fillId="0" borderId="1" xfId="4" applyNumberFormat="1" applyFont="1" applyFill="1" applyBorder="1" applyAlignment="1">
      <alignment horizontal="center" vertical="center" wrapText="1"/>
    </xf>
    <xf numFmtId="164" fontId="5" fillId="0" borderId="5" xfId="4" applyNumberFormat="1" applyFont="1" applyFill="1" applyBorder="1" applyAlignment="1">
      <alignment horizontal="center" vertical="top" wrapText="1"/>
    </xf>
    <xf numFmtId="0" fontId="5" fillId="0" borderId="5" xfId="4" applyFont="1" applyFill="1" applyBorder="1" applyAlignment="1">
      <alignment horizontal="center" vertical="top" wrapText="1"/>
    </xf>
    <xf numFmtId="49" fontId="5" fillId="0" borderId="1" xfId="4" applyNumberFormat="1" applyFont="1" applyFill="1" applyBorder="1" applyAlignment="1">
      <alignment horizontal="center" vertical="center" wrapText="1"/>
    </xf>
    <xf numFmtId="164" fontId="12" fillId="0" borderId="5" xfId="4" applyNumberFormat="1" applyFont="1" applyFill="1" applyBorder="1" applyAlignment="1">
      <alignment horizontal="center" vertical="top" wrapText="1"/>
    </xf>
    <xf numFmtId="0" fontId="12" fillId="0" borderId="5" xfId="4" applyFont="1" applyFill="1" applyBorder="1" applyAlignment="1">
      <alignment horizontal="center" vertical="top" wrapText="1"/>
    </xf>
    <xf numFmtId="49" fontId="12" fillId="0" borderId="1" xfId="4" applyNumberFormat="1" applyFont="1" applyFill="1" applyBorder="1" applyAlignment="1">
      <alignment horizontal="center" vertical="center" wrapText="1"/>
    </xf>
    <xf numFmtId="164" fontId="20" fillId="0" borderId="5" xfId="4" applyNumberFormat="1" applyFont="1" applyFill="1" applyBorder="1" applyAlignment="1">
      <alignment horizontal="center" vertical="top" wrapText="1"/>
    </xf>
    <xf numFmtId="0" fontId="20" fillId="0" borderId="5" xfId="4" applyFont="1" applyFill="1" applyBorder="1" applyAlignment="1">
      <alignment horizontal="center" vertical="top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16" fillId="0" borderId="1" xfId="4" applyNumberFormat="1" applyFont="1" applyFill="1" applyBorder="1" applyAlignment="1">
      <alignment horizontal="center" vertical="center" wrapText="1"/>
    </xf>
    <xf numFmtId="49" fontId="12" fillId="0" borderId="1" xfId="5" applyNumberFormat="1" applyFont="1" applyFill="1" applyBorder="1" applyAlignment="1">
      <alignment horizontal="center" wrapText="1"/>
    </xf>
    <xf numFmtId="0" fontId="13" fillId="0" borderId="1" xfId="5" applyNumberFormat="1" applyFont="1" applyFill="1" applyBorder="1" applyAlignment="1">
      <alignment wrapText="1"/>
    </xf>
    <xf numFmtId="0" fontId="21" fillId="3" borderId="0" xfId="9" applyFont="1" applyFill="1" applyAlignment="1"/>
    <xf numFmtId="0" fontId="21" fillId="2" borderId="0" xfId="9" applyFont="1" applyFill="1" applyAlignment="1"/>
    <xf numFmtId="0" fontId="6" fillId="0" borderId="0" xfId="3" applyNumberFormat="1" applyFont="1" applyFill="1" applyBorder="1" applyAlignment="1" applyProtection="1">
      <alignment horizontal="right" vertical="top" wrapText="1"/>
      <protection hidden="1"/>
    </xf>
    <xf numFmtId="0" fontId="22" fillId="0" borderId="0" xfId="9" applyFont="1" applyFill="1" applyBorder="1"/>
    <xf numFmtId="0" fontId="22" fillId="0" borderId="0" xfId="9" applyFont="1" applyFill="1"/>
    <xf numFmtId="0" fontId="21" fillId="2" borderId="0" xfId="9" applyFont="1" applyFill="1" applyAlignment="1">
      <alignment horizontal="right"/>
    </xf>
    <xf numFmtId="164" fontId="22" fillId="0" borderId="0" xfId="9" applyNumberFormat="1" applyFont="1" applyFill="1" applyBorder="1" applyAlignment="1">
      <alignment horizontal="right"/>
    </xf>
    <xf numFmtId="0" fontId="5" fillId="0" borderId="0" xfId="9" applyFont="1" applyFill="1" applyBorder="1"/>
    <xf numFmtId="0" fontId="5" fillId="0" borderId="0" xfId="9" applyFont="1" applyFill="1"/>
    <xf numFmtId="0" fontId="24" fillId="3" borderId="0" xfId="9" applyFont="1" applyFill="1" applyAlignment="1">
      <alignment horizontal="right"/>
    </xf>
    <xf numFmtId="0" fontId="24" fillId="3" borderId="0" xfId="9" applyFont="1" applyFill="1" applyAlignment="1"/>
    <xf numFmtId="0" fontId="24" fillId="2" borderId="0" xfId="9" applyFont="1" applyFill="1" applyBorder="1" applyAlignment="1">
      <alignment horizontal="center" vertical="center" wrapText="1"/>
    </xf>
    <xf numFmtId="0" fontId="24" fillId="3" borderId="0" xfId="9" applyFont="1" applyFill="1" applyBorder="1" applyAlignment="1">
      <alignment horizontal="right" wrapText="1"/>
    </xf>
    <xf numFmtId="0" fontId="23" fillId="3" borderId="0" xfId="9" applyFont="1" applyFill="1" applyBorder="1" applyAlignment="1">
      <alignment horizontal="center" wrapText="1"/>
    </xf>
    <xf numFmtId="0" fontId="23" fillId="3" borderId="0" xfId="9" applyFont="1" applyFill="1" applyBorder="1" applyAlignment="1">
      <alignment horizontal="right" wrapText="1"/>
    </xf>
    <xf numFmtId="0" fontId="24" fillId="3" borderId="1" xfId="10" applyFont="1" applyFill="1" applyBorder="1" applyAlignment="1">
      <alignment horizontal="center" wrapText="1"/>
    </xf>
    <xf numFmtId="0" fontId="24" fillId="2" borderId="1" xfId="10" applyFont="1" applyFill="1" applyBorder="1" applyAlignment="1">
      <alignment horizontal="center" vertical="center" wrapText="1"/>
    </xf>
    <xf numFmtId="0" fontId="24" fillId="3" borderId="1" xfId="9" applyFont="1" applyFill="1" applyBorder="1" applyAlignment="1">
      <alignment horizontal="right" wrapText="1"/>
    </xf>
    <xf numFmtId="0" fontId="25" fillId="3" borderId="1" xfId="9" applyFont="1" applyFill="1" applyBorder="1" applyAlignment="1"/>
    <xf numFmtId="0" fontId="25" fillId="2" borderId="1" xfId="9" applyFont="1" applyFill="1" applyBorder="1" applyAlignment="1">
      <alignment vertical="top" wrapText="1"/>
    </xf>
    <xf numFmtId="0" fontId="22" fillId="3" borderId="1" xfId="9" applyFont="1" applyFill="1" applyBorder="1" applyAlignment="1"/>
    <xf numFmtId="0" fontId="22" fillId="2" borderId="1" xfId="9" applyFont="1" applyFill="1" applyBorder="1" applyAlignment="1">
      <alignment vertical="top" wrapText="1"/>
    </xf>
    <xf numFmtId="164" fontId="26" fillId="3" borderId="1" xfId="9" applyNumberFormat="1" applyFont="1" applyFill="1" applyBorder="1" applyAlignment="1">
      <alignment horizontal="right" wrapText="1"/>
    </xf>
    <xf numFmtId="0" fontId="25" fillId="3" borderId="1" xfId="9" applyFont="1" applyFill="1" applyBorder="1" applyAlignment="1">
      <alignment horizontal="left"/>
    </xf>
    <xf numFmtId="164" fontId="27" fillId="3" borderId="1" xfId="9" applyNumberFormat="1" applyFont="1" applyFill="1" applyBorder="1" applyAlignment="1">
      <alignment horizontal="right" wrapText="1"/>
    </xf>
    <xf numFmtId="0" fontId="7" fillId="0" borderId="0" xfId="9" applyFont="1" applyFill="1" applyBorder="1"/>
    <xf numFmtId="0" fontId="7" fillId="0" borderId="0" xfId="9" applyFont="1" applyFill="1"/>
    <xf numFmtId="0" fontId="22" fillId="3" borderId="1" xfId="9" applyFont="1" applyFill="1" applyBorder="1" applyAlignment="1">
      <alignment horizontal="left"/>
    </xf>
    <xf numFmtId="0" fontId="22" fillId="3" borderId="1" xfId="9" applyFont="1" applyFill="1" applyBorder="1" applyAlignment="1">
      <alignment wrapText="1"/>
    </xf>
    <xf numFmtId="49" fontId="22" fillId="3" borderId="1" xfId="9" applyNumberFormat="1" applyFont="1" applyFill="1" applyBorder="1" applyAlignment="1">
      <alignment wrapText="1"/>
    </xf>
    <xf numFmtId="0" fontId="25" fillId="2" borderId="1" xfId="9" applyFont="1" applyFill="1" applyBorder="1" applyAlignment="1"/>
    <xf numFmtId="0" fontId="22" fillId="2" borderId="1" xfId="9" applyFont="1" applyFill="1" applyBorder="1" applyAlignment="1"/>
    <xf numFmtId="0" fontId="25" fillId="2" borderId="1" xfId="9" applyFont="1" applyFill="1" applyBorder="1" applyAlignment="1">
      <alignment wrapText="1"/>
    </xf>
    <xf numFmtId="2" fontId="22" fillId="0" borderId="0" xfId="9" applyNumberFormat="1" applyFont="1" applyFill="1" applyBorder="1" applyAlignment="1">
      <alignment horizontal="right"/>
    </xf>
    <xf numFmtId="0" fontId="22" fillId="2" borderId="1" xfId="9" applyFont="1" applyFill="1" applyBorder="1" applyAlignment="1">
      <alignment wrapText="1"/>
    </xf>
    <xf numFmtId="0" fontId="22" fillId="0" borderId="1" xfId="12" applyNumberFormat="1" applyFont="1" applyFill="1" applyBorder="1" applyAlignment="1" applyProtection="1">
      <alignment horizontal="left" vertical="center"/>
      <protection hidden="1"/>
    </xf>
    <xf numFmtId="0" fontId="29" fillId="2" borderId="1" xfId="1" applyNumberFormat="1" applyFont="1" applyFill="1" applyBorder="1" applyAlignment="1" applyProtection="1">
      <alignment horizontal="justify" vertical="center"/>
      <protection hidden="1"/>
    </xf>
    <xf numFmtId="0" fontId="29" fillId="2" borderId="1" xfId="9" applyFont="1" applyFill="1" applyBorder="1" applyAlignment="1">
      <alignment vertical="top" wrapText="1"/>
    </xf>
    <xf numFmtId="0" fontId="25" fillId="0" borderId="1" xfId="9" applyFont="1" applyFill="1" applyBorder="1" applyAlignment="1">
      <alignment vertical="top" wrapText="1"/>
    </xf>
    <xf numFmtId="164" fontId="22" fillId="3" borderId="1" xfId="9" applyNumberFormat="1" applyFont="1" applyFill="1" applyBorder="1" applyAlignment="1">
      <alignment horizontal="right"/>
    </xf>
    <xf numFmtId="164" fontId="22" fillId="2" borderId="1" xfId="9" applyNumberFormat="1" applyFont="1" applyFill="1" applyBorder="1"/>
    <xf numFmtId="0" fontId="22" fillId="2" borderId="1" xfId="13" applyFont="1" applyFill="1" applyBorder="1" applyAlignment="1"/>
    <xf numFmtId="0" fontId="22" fillId="0" borderId="1" xfId="13" applyFont="1" applyFill="1" applyBorder="1" applyAlignment="1">
      <alignment wrapText="1"/>
    </xf>
    <xf numFmtId="0" fontId="31" fillId="0" borderId="0" xfId="9" applyFont="1" applyFill="1" applyBorder="1"/>
    <xf numFmtId="0" fontId="31" fillId="0" borderId="0" xfId="9" applyFont="1" applyFill="1"/>
    <xf numFmtId="0" fontId="22" fillId="0" borderId="1" xfId="9" applyFont="1" applyFill="1" applyBorder="1" applyAlignment="1">
      <alignment wrapText="1"/>
    </xf>
    <xf numFmtId="0" fontId="30" fillId="2" borderId="1" xfId="9" applyFont="1" applyFill="1" applyBorder="1" applyAlignment="1">
      <alignment vertical="top" wrapText="1"/>
    </xf>
    <xf numFmtId="0" fontId="22" fillId="2" borderId="1" xfId="9" applyFont="1" applyFill="1" applyBorder="1" applyAlignment="1">
      <alignment vertical="distributed" wrapText="1"/>
    </xf>
    <xf numFmtId="0" fontId="29" fillId="2" borderId="1" xfId="9" applyFont="1" applyFill="1" applyBorder="1" applyAlignment="1">
      <alignment wrapText="1"/>
    </xf>
    <xf numFmtId="164" fontId="30" fillId="3" borderId="1" xfId="9" applyNumberFormat="1" applyFont="1" applyFill="1" applyBorder="1" applyAlignment="1">
      <alignment horizontal="right"/>
    </xf>
    <xf numFmtId="0" fontId="30" fillId="0" borderId="0" xfId="9" applyFont="1" applyFill="1" applyBorder="1"/>
    <xf numFmtId="0" fontId="30" fillId="0" borderId="0" xfId="9" applyFont="1" applyFill="1"/>
    <xf numFmtId="164" fontId="22" fillId="0" borderId="0" xfId="9" applyNumberFormat="1" applyFont="1" applyFill="1" applyAlignment="1">
      <alignment horizontal="right"/>
    </xf>
    <xf numFmtId="0" fontId="5" fillId="3" borderId="0" xfId="9" applyFont="1" applyFill="1" applyAlignment="1"/>
    <xf numFmtId="0" fontId="5" fillId="2" borderId="0" xfId="9" applyFont="1" applyFill="1" applyAlignment="1"/>
    <xf numFmtId="0" fontId="22" fillId="3" borderId="0" xfId="9" applyFont="1" applyFill="1" applyAlignment="1">
      <alignment horizontal="right"/>
    </xf>
    <xf numFmtId="164" fontId="5" fillId="0" borderId="0" xfId="4" applyNumberFormat="1" applyFont="1" applyFill="1" applyBorder="1" applyAlignment="1">
      <alignment horizontal="center" vertical="top" wrapText="1"/>
    </xf>
    <xf numFmtId="164" fontId="4" fillId="0" borderId="0" xfId="1" applyNumberFormat="1" applyFont="1" applyAlignment="1">
      <alignment horizontal="right"/>
    </xf>
    <xf numFmtId="164" fontId="22" fillId="4" borderId="0" xfId="9" applyNumberFormat="1" applyFont="1" applyFill="1" applyBorder="1" applyAlignment="1">
      <alignment horizontal="right"/>
    </xf>
    <xf numFmtId="164" fontId="32" fillId="4" borderId="0" xfId="9" applyNumberFormat="1" applyFont="1" applyFill="1" applyBorder="1" applyAlignment="1">
      <alignment horizontal="right"/>
    </xf>
    <xf numFmtId="0" fontId="22" fillId="0" borderId="1" xfId="15" applyNumberFormat="1" applyFont="1" applyFill="1" applyBorder="1" applyAlignment="1" applyProtection="1">
      <alignment horizontal="left" vertical="center"/>
      <protection hidden="1"/>
    </xf>
    <xf numFmtId="49" fontId="11" fillId="0" borderId="1" xfId="0" applyNumberFormat="1" applyFont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wrapText="1"/>
    </xf>
    <xf numFmtId="49" fontId="12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center" wrapText="1"/>
    </xf>
    <xf numFmtId="49" fontId="12" fillId="0" borderId="1" xfId="0" applyNumberFormat="1" applyFont="1" applyFill="1" applyBorder="1" applyAlignment="1">
      <alignment horizontal="center" wrapText="1"/>
    </xf>
    <xf numFmtId="0" fontId="5" fillId="0" borderId="0" xfId="4" applyFont="1" applyFill="1" applyAlignment="1">
      <alignment horizontal="right"/>
    </xf>
    <xf numFmtId="0" fontId="5" fillId="0" borderId="0" xfId="4" applyFont="1" applyFill="1"/>
    <xf numFmtId="166" fontId="5" fillId="0" borderId="0" xfId="4" applyNumberFormat="1" applyFont="1" applyFill="1"/>
    <xf numFmtId="0" fontId="16" fillId="0" borderId="0" xfId="4" applyFont="1" applyFill="1"/>
    <xf numFmtId="0" fontId="7" fillId="0" borderId="0" xfId="4" applyFont="1" applyFill="1"/>
    <xf numFmtId="0" fontId="15" fillId="0" borderId="1" xfId="4" applyFont="1" applyFill="1" applyBorder="1"/>
    <xf numFmtId="0" fontId="16" fillId="0" borderId="1" xfId="4" applyFont="1" applyBorder="1" applyAlignment="1">
      <alignment horizontal="left" wrapText="1"/>
    </xf>
    <xf numFmtId="0" fontId="5" fillId="0" borderId="7" xfId="4" applyFont="1" applyFill="1" applyBorder="1" applyAlignment="1">
      <alignment horizontal="center" vertical="center" wrapText="1"/>
    </xf>
    <xf numFmtId="0" fontId="15" fillId="0" borderId="0" xfId="4" applyFont="1" applyFill="1" applyBorder="1" applyAlignment="1">
      <alignment horizontal="center" vertical="center" wrapText="1"/>
    </xf>
    <xf numFmtId="0" fontId="5" fillId="0" borderId="0" xfId="4" applyFont="1" applyFill="1" applyBorder="1"/>
    <xf numFmtId="164" fontId="16" fillId="0" borderId="0" xfId="4" applyNumberFormat="1" applyFont="1" applyFill="1" applyBorder="1" applyAlignment="1">
      <alignment horizontal="center"/>
    </xf>
    <xf numFmtId="0" fontId="16" fillId="0" borderId="1" xfId="4" applyFont="1" applyBorder="1" applyAlignment="1">
      <alignment horizontal="left"/>
    </xf>
    <xf numFmtId="0" fontId="16" fillId="0" borderId="1" xfId="4" applyFont="1" applyFill="1" applyBorder="1" applyAlignment="1">
      <alignment horizontal="left"/>
    </xf>
    <xf numFmtId="164" fontId="16" fillId="0" borderId="0" xfId="4" applyNumberFormat="1" applyFont="1" applyFill="1" applyBorder="1" applyAlignment="1">
      <alignment horizontal="center" vertical="center" wrapText="1"/>
    </xf>
    <xf numFmtId="0" fontId="5" fillId="0" borderId="0" xfId="4" applyFont="1" applyFill="1" applyAlignment="1">
      <alignment horizontal="right"/>
    </xf>
    <xf numFmtId="0" fontId="16" fillId="0" borderId="0" xfId="4" applyFont="1"/>
    <xf numFmtId="0" fontId="16" fillId="0" borderId="0" xfId="4" applyFont="1" applyAlignment="1"/>
    <xf numFmtId="0" fontId="16" fillId="0" borderId="0" xfId="4" applyFont="1" applyBorder="1" applyAlignment="1">
      <alignment horizontal="justify" vertical="top" wrapText="1"/>
    </xf>
    <xf numFmtId="166" fontId="16" fillId="0" borderId="0" xfId="4" applyNumberFormat="1" applyFont="1" applyBorder="1" applyAlignment="1">
      <alignment horizontal="center" vertical="top" wrapText="1"/>
    </xf>
    <xf numFmtId="0" fontId="16" fillId="0" borderId="0" xfId="4" applyFont="1" applyBorder="1" applyAlignment="1">
      <alignment horizontal="center" vertical="top" wrapText="1"/>
    </xf>
    <xf numFmtId="166" fontId="16" fillId="0" borderId="0" xfId="4" applyNumberFormat="1" applyFont="1" applyBorder="1" applyAlignment="1">
      <alignment horizontal="justify" vertical="top" wrapText="1"/>
    </xf>
    <xf numFmtId="0" fontId="7" fillId="0" borderId="0" xfId="4" applyFont="1" applyFill="1" applyAlignment="1">
      <alignment horizontal="right" vertical="center"/>
    </xf>
    <xf numFmtId="0" fontId="7" fillId="0" borderId="0" xfId="4" applyFont="1" applyFill="1" applyAlignment="1">
      <alignment horizontal="right"/>
    </xf>
    <xf numFmtId="0" fontId="25" fillId="3" borderId="1" xfId="9" applyFont="1" applyFill="1" applyBorder="1" applyAlignment="1">
      <alignment horizontal="center"/>
    </xf>
    <xf numFmtId="0" fontId="23" fillId="2" borderId="0" xfId="9" applyFont="1" applyFill="1" applyBorder="1" applyAlignment="1">
      <alignment horizontal="center" vertical="center" wrapText="1"/>
    </xf>
    <xf numFmtId="164" fontId="25" fillId="3" borderId="1" xfId="9" applyNumberFormat="1" applyFont="1" applyFill="1" applyBorder="1" applyAlignment="1">
      <alignment horizontal="right"/>
    </xf>
    <xf numFmtId="0" fontId="6" fillId="2" borderId="0" xfId="3" applyNumberFormat="1" applyFont="1" applyFill="1" applyBorder="1" applyAlignment="1" applyProtection="1">
      <alignment horizontal="right" vertical="top" wrapText="1"/>
      <protection hidden="1"/>
    </xf>
    <xf numFmtId="0" fontId="16" fillId="0" borderId="1" xfId="4" applyFont="1" applyFill="1" applyBorder="1" applyAlignment="1">
      <alignment horizontal="center" vertical="center" wrapText="1"/>
    </xf>
    <xf numFmtId="0" fontId="30" fillId="3" borderId="1" xfId="9" applyFont="1" applyFill="1" applyBorder="1" applyAlignment="1">
      <alignment horizontal="center"/>
    </xf>
    <xf numFmtId="0" fontId="25" fillId="3" borderId="1" xfId="9" applyFont="1" applyFill="1" applyBorder="1" applyAlignment="1">
      <alignment horizontal="center"/>
    </xf>
    <xf numFmtId="0" fontId="30" fillId="2" borderId="1" xfId="9" applyFont="1" applyFill="1" applyBorder="1" applyAlignment="1">
      <alignment horizontal="left"/>
    </xf>
    <xf numFmtId="0" fontId="6" fillId="2" borderId="0" xfId="3" applyNumberFormat="1" applyFont="1" applyFill="1" applyBorder="1" applyAlignment="1" applyProtection="1">
      <alignment horizontal="right" vertical="top" wrapText="1"/>
      <protection hidden="1"/>
    </xf>
    <xf numFmtId="0" fontId="23" fillId="2" borderId="0" xfId="9" applyFont="1" applyFill="1" applyBorder="1" applyAlignment="1">
      <alignment horizontal="center" vertical="center" wrapText="1"/>
    </xf>
    <xf numFmtId="0" fontId="25" fillId="3" borderId="1" xfId="9" applyFont="1" applyFill="1" applyBorder="1" applyAlignment="1">
      <alignment horizontal="left" vertical="center"/>
    </xf>
    <xf numFmtId="0" fontId="25" fillId="2" borderId="1" xfId="9" applyFont="1" applyFill="1" applyBorder="1" applyAlignment="1">
      <alignment horizontal="left" vertical="top" wrapText="1"/>
    </xf>
    <xf numFmtId="164" fontId="25" fillId="3" borderId="1" xfId="9" applyNumberFormat="1" applyFont="1" applyFill="1" applyBorder="1" applyAlignment="1">
      <alignment horizontal="right"/>
    </xf>
    <xf numFmtId="0" fontId="15" fillId="0" borderId="0" xfId="4" applyFont="1" applyAlignment="1">
      <alignment horizontal="center" wrapText="1"/>
    </xf>
    <xf numFmtId="0" fontId="16" fillId="0" borderId="0" xfId="4" applyFont="1" applyBorder="1" applyAlignment="1">
      <alignment vertical="top" wrapText="1"/>
    </xf>
    <xf numFmtId="0" fontId="15" fillId="0" borderId="0" xfId="4" applyFont="1" applyBorder="1" applyAlignment="1">
      <alignment vertical="top" wrapText="1"/>
    </xf>
    <xf numFmtId="0" fontId="16" fillId="0" borderId="0" xfId="4" applyFont="1" applyBorder="1" applyAlignment="1">
      <alignment horizontal="center" vertical="top" wrapText="1"/>
    </xf>
    <xf numFmtId="0" fontId="16" fillId="0" borderId="0" xfId="4" applyFont="1" applyBorder="1" applyAlignment="1">
      <alignment horizontal="justify" vertical="top" wrapText="1"/>
    </xf>
    <xf numFmtId="0" fontId="15" fillId="0" borderId="0" xfId="4" applyFont="1" applyBorder="1" applyAlignment="1">
      <alignment horizontal="justify" vertical="top" wrapText="1"/>
    </xf>
    <xf numFmtId="166" fontId="15" fillId="0" borderId="0" xfId="4" applyNumberFormat="1" applyFont="1" applyBorder="1" applyAlignment="1">
      <alignment horizontal="center" vertical="top" wrapText="1"/>
    </xf>
    <xf numFmtId="0" fontId="15" fillId="0" borderId="0" xfId="4" applyFont="1" applyBorder="1" applyAlignment="1">
      <alignment horizontal="center" vertical="top" wrapText="1"/>
    </xf>
    <xf numFmtId="0" fontId="15" fillId="0" borderId="0" xfId="4" applyFont="1" applyFill="1" applyBorder="1" applyAlignment="1">
      <alignment horizontal="center" vertical="center" wrapText="1"/>
    </xf>
    <xf numFmtId="0" fontId="5" fillId="0" borderId="0" xfId="4" applyFont="1" applyFill="1" applyAlignment="1">
      <alignment horizontal="right"/>
    </xf>
    <xf numFmtId="0" fontId="16" fillId="0" borderId="1" xfId="4" applyFont="1" applyFill="1" applyBorder="1" applyAlignment="1">
      <alignment horizontal="center" vertical="center" wrapText="1"/>
    </xf>
    <xf numFmtId="164" fontId="16" fillId="0" borderId="1" xfId="4" applyNumberFormat="1" applyFont="1" applyFill="1" applyBorder="1" applyAlignment="1">
      <alignment horizontal="center" vertical="center" wrapText="1"/>
    </xf>
    <xf numFmtId="164" fontId="16" fillId="0" borderId="1" xfId="4" applyNumberFormat="1" applyFont="1" applyFill="1" applyBorder="1" applyAlignment="1">
      <alignment horizontal="center"/>
    </xf>
    <xf numFmtId="0" fontId="16" fillId="0" borderId="1" xfId="4" applyFont="1" applyFill="1" applyBorder="1" applyAlignment="1">
      <alignment horizontal="center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Fill="1" applyAlignment="1">
      <alignment horizontal="center" vertical="center" wrapText="1"/>
    </xf>
    <xf numFmtId="0" fontId="16" fillId="0" borderId="2" xfId="4" applyFont="1" applyFill="1" applyBorder="1" applyAlignment="1">
      <alignment horizontal="center" vertical="top" wrapText="1"/>
    </xf>
    <xf numFmtId="0" fontId="16" fillId="0" borderId="5" xfId="4" applyFont="1" applyFill="1" applyBorder="1" applyAlignment="1">
      <alignment horizontal="center" vertical="top" wrapText="1"/>
    </xf>
    <xf numFmtId="49" fontId="16" fillId="0" borderId="0" xfId="4" applyNumberFormat="1" applyFont="1" applyFill="1" applyAlignment="1">
      <alignment horizontal="center" vertical="center"/>
    </xf>
    <xf numFmtId="49" fontId="15" fillId="0" borderId="0" xfId="4" applyNumberFormat="1" applyFont="1" applyFill="1" applyAlignment="1">
      <alignment horizontal="right" vertical="center"/>
    </xf>
    <xf numFmtId="49" fontId="16" fillId="0" borderId="0" xfId="4" applyNumberFormat="1" applyFont="1" applyFill="1" applyAlignment="1">
      <alignment horizontal="right" vertical="center"/>
    </xf>
    <xf numFmtId="49" fontId="16" fillId="0" borderId="4" xfId="4" applyNumberFormat="1" applyFont="1" applyFill="1" applyBorder="1" applyAlignment="1">
      <alignment horizontal="center" vertical="center" wrapText="1"/>
    </xf>
    <xf numFmtId="49" fontId="16" fillId="0" borderId="3" xfId="4" applyNumberFormat="1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right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5" fillId="0" borderId="0" xfId="3" applyFont="1" applyAlignment="1" applyProtection="1">
      <alignment horizontal="center"/>
      <protection hidden="1"/>
    </xf>
    <xf numFmtId="0" fontId="15" fillId="0" borderId="0" xfId="3" applyNumberFormat="1" applyFont="1" applyFill="1" applyAlignment="1" applyProtection="1">
      <alignment horizontal="center" wrapText="1"/>
      <protection hidden="1"/>
    </xf>
    <xf numFmtId="0" fontId="5" fillId="0" borderId="0" xfId="3" applyFont="1" applyAlignment="1">
      <alignment horizontal="right" wrapText="1"/>
    </xf>
  </cellXfs>
  <cellStyles count="17">
    <cellStyle name="Обычный" xfId="0" builtinId="0"/>
    <cellStyle name="Обычный 2" xfId="4"/>
    <cellStyle name="Обычный 2 2" xfId="12"/>
    <cellStyle name="Обычный 2 3" xfId="11"/>
    <cellStyle name="Обычный 2 3 2" xfId="15"/>
    <cellStyle name="Обычный 2 4" xfId="2"/>
    <cellStyle name="Обычный 3" xfId="6"/>
    <cellStyle name="Обычный 4" xfId="7"/>
    <cellStyle name="Обычный 4 2" xfId="14"/>
    <cellStyle name="Обычный 4 2 2" xfId="16"/>
    <cellStyle name="Обычный 5" xfId="8"/>
    <cellStyle name="Обычный 7" xfId="1"/>
    <cellStyle name="Обычный_tmp" xfId="3"/>
    <cellStyle name="Обычный_Прил.1_Администраторы доходов_Таблица 2 2" xfId="10"/>
    <cellStyle name="Обычный_Приложение 3 доходы" xfId="13"/>
    <cellStyle name="Обычный_Приложение 3 доходы 2" xfId="9"/>
    <cellStyle name="Обычный_приложение 4 ведомственная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73;&#1084;&#1077;&#1085;\&#1040;&#1076;&#1084;&#1080;&#1085;&#1080;&#1089;&#1090;&#1088;&#1072;&#1090;&#1086;&#1088;\&#1056;&#1072;&#1073;&#1086;&#1095;&#1080;&#1081;%20&#1089;&#1090;&#1086;&#1083;\&#1088;&#1077;&#1096;&#1077;&#1085;&#1080;&#1103;%202013\&#1041;&#1102;&#1076;&#1078;&#1077;&#1090;%202013%20&#1085;&#1072;%2028.08.2013\&#1055;&#1088;&#1080;&#1083;&#1086;&#1078;&#1077;&#1085;&#1080;&#1103;%20%20&#1085;&#1072;%2028.08.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 2013"/>
    </sheetNames>
    <sheetDataSet>
      <sheetData sheetId="0" refreshError="1">
        <row r="16">
          <cell r="B16" t="str">
            <v>Налог, взимаемый в связи с применением патентной системы налогообложения, зачисляемый в бюджеты муниципальных районов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1"/>
  <sheetViews>
    <sheetView view="pageBreakPreview" zoomScale="75" zoomScaleSheetLayoutView="75" workbookViewId="0">
      <selection activeCell="C12" sqref="C12"/>
    </sheetView>
  </sheetViews>
  <sheetFormatPr defaultRowHeight="18.75" x14ac:dyDescent="0.3"/>
  <cols>
    <col min="1" max="1" width="33.42578125" style="160" customWidth="1"/>
    <col min="2" max="2" width="106.5703125" style="161" customWidth="1"/>
    <col min="3" max="3" width="21.140625" style="162" customWidth="1"/>
    <col min="4" max="4" width="13.28515625" style="113" customWidth="1"/>
    <col min="5" max="5" width="0" style="114" hidden="1" customWidth="1"/>
    <col min="6" max="39" width="9.140625" style="114"/>
    <col min="40" max="256" width="9.140625" style="115"/>
    <col min="257" max="257" width="33.42578125" style="115" customWidth="1"/>
    <col min="258" max="258" width="101" style="115" customWidth="1"/>
    <col min="259" max="259" width="26.140625" style="115" customWidth="1"/>
    <col min="260" max="260" width="13.28515625" style="115" customWidth="1"/>
    <col min="261" max="261" width="0" style="115" hidden="1" customWidth="1"/>
    <col min="262" max="512" width="9.140625" style="115"/>
    <col min="513" max="513" width="33.42578125" style="115" customWidth="1"/>
    <col min="514" max="514" width="101" style="115" customWidth="1"/>
    <col min="515" max="515" width="26.140625" style="115" customWidth="1"/>
    <col min="516" max="516" width="13.28515625" style="115" customWidth="1"/>
    <col min="517" max="517" width="0" style="115" hidden="1" customWidth="1"/>
    <col min="518" max="768" width="9.140625" style="115"/>
    <col min="769" max="769" width="33.42578125" style="115" customWidth="1"/>
    <col min="770" max="770" width="101" style="115" customWidth="1"/>
    <col min="771" max="771" width="26.140625" style="115" customWidth="1"/>
    <col min="772" max="772" width="13.28515625" style="115" customWidth="1"/>
    <col min="773" max="773" width="0" style="115" hidden="1" customWidth="1"/>
    <col min="774" max="1024" width="9.140625" style="115"/>
    <col min="1025" max="1025" width="33.42578125" style="115" customWidth="1"/>
    <col min="1026" max="1026" width="101" style="115" customWidth="1"/>
    <col min="1027" max="1027" width="26.140625" style="115" customWidth="1"/>
    <col min="1028" max="1028" width="13.28515625" style="115" customWidth="1"/>
    <col min="1029" max="1029" width="0" style="115" hidden="1" customWidth="1"/>
    <col min="1030" max="1280" width="9.140625" style="115"/>
    <col min="1281" max="1281" width="33.42578125" style="115" customWidth="1"/>
    <col min="1282" max="1282" width="101" style="115" customWidth="1"/>
    <col min="1283" max="1283" width="26.140625" style="115" customWidth="1"/>
    <col min="1284" max="1284" width="13.28515625" style="115" customWidth="1"/>
    <col min="1285" max="1285" width="0" style="115" hidden="1" customWidth="1"/>
    <col min="1286" max="1536" width="9.140625" style="115"/>
    <col min="1537" max="1537" width="33.42578125" style="115" customWidth="1"/>
    <col min="1538" max="1538" width="101" style="115" customWidth="1"/>
    <col min="1539" max="1539" width="26.140625" style="115" customWidth="1"/>
    <col min="1540" max="1540" width="13.28515625" style="115" customWidth="1"/>
    <col min="1541" max="1541" width="0" style="115" hidden="1" customWidth="1"/>
    <col min="1542" max="1792" width="9.140625" style="115"/>
    <col min="1793" max="1793" width="33.42578125" style="115" customWidth="1"/>
    <col min="1794" max="1794" width="101" style="115" customWidth="1"/>
    <col min="1795" max="1795" width="26.140625" style="115" customWidth="1"/>
    <col min="1796" max="1796" width="13.28515625" style="115" customWidth="1"/>
    <col min="1797" max="1797" width="0" style="115" hidden="1" customWidth="1"/>
    <col min="1798" max="2048" width="9.140625" style="115"/>
    <col min="2049" max="2049" width="33.42578125" style="115" customWidth="1"/>
    <col min="2050" max="2050" width="101" style="115" customWidth="1"/>
    <col min="2051" max="2051" width="26.140625" style="115" customWidth="1"/>
    <col min="2052" max="2052" width="13.28515625" style="115" customWidth="1"/>
    <col min="2053" max="2053" width="0" style="115" hidden="1" customWidth="1"/>
    <col min="2054" max="2304" width="9.140625" style="115"/>
    <col min="2305" max="2305" width="33.42578125" style="115" customWidth="1"/>
    <col min="2306" max="2306" width="101" style="115" customWidth="1"/>
    <col min="2307" max="2307" width="26.140625" style="115" customWidth="1"/>
    <col min="2308" max="2308" width="13.28515625" style="115" customWidth="1"/>
    <col min="2309" max="2309" width="0" style="115" hidden="1" customWidth="1"/>
    <col min="2310" max="2560" width="9.140625" style="115"/>
    <col min="2561" max="2561" width="33.42578125" style="115" customWidth="1"/>
    <col min="2562" max="2562" width="101" style="115" customWidth="1"/>
    <col min="2563" max="2563" width="26.140625" style="115" customWidth="1"/>
    <col min="2564" max="2564" width="13.28515625" style="115" customWidth="1"/>
    <col min="2565" max="2565" width="0" style="115" hidden="1" customWidth="1"/>
    <col min="2566" max="2816" width="9.140625" style="115"/>
    <col min="2817" max="2817" width="33.42578125" style="115" customWidth="1"/>
    <col min="2818" max="2818" width="101" style="115" customWidth="1"/>
    <col min="2819" max="2819" width="26.140625" style="115" customWidth="1"/>
    <col min="2820" max="2820" width="13.28515625" style="115" customWidth="1"/>
    <col min="2821" max="2821" width="0" style="115" hidden="1" customWidth="1"/>
    <col min="2822" max="3072" width="9.140625" style="115"/>
    <col min="3073" max="3073" width="33.42578125" style="115" customWidth="1"/>
    <col min="3074" max="3074" width="101" style="115" customWidth="1"/>
    <col min="3075" max="3075" width="26.140625" style="115" customWidth="1"/>
    <col min="3076" max="3076" width="13.28515625" style="115" customWidth="1"/>
    <col min="3077" max="3077" width="0" style="115" hidden="1" customWidth="1"/>
    <col min="3078" max="3328" width="9.140625" style="115"/>
    <col min="3329" max="3329" width="33.42578125" style="115" customWidth="1"/>
    <col min="3330" max="3330" width="101" style="115" customWidth="1"/>
    <col min="3331" max="3331" width="26.140625" style="115" customWidth="1"/>
    <col min="3332" max="3332" width="13.28515625" style="115" customWidth="1"/>
    <col min="3333" max="3333" width="0" style="115" hidden="1" customWidth="1"/>
    <col min="3334" max="3584" width="9.140625" style="115"/>
    <col min="3585" max="3585" width="33.42578125" style="115" customWidth="1"/>
    <col min="3586" max="3586" width="101" style="115" customWidth="1"/>
    <col min="3587" max="3587" width="26.140625" style="115" customWidth="1"/>
    <col min="3588" max="3588" width="13.28515625" style="115" customWidth="1"/>
    <col min="3589" max="3589" width="0" style="115" hidden="1" customWidth="1"/>
    <col min="3590" max="3840" width="9.140625" style="115"/>
    <col min="3841" max="3841" width="33.42578125" style="115" customWidth="1"/>
    <col min="3842" max="3842" width="101" style="115" customWidth="1"/>
    <col min="3843" max="3843" width="26.140625" style="115" customWidth="1"/>
    <col min="3844" max="3844" width="13.28515625" style="115" customWidth="1"/>
    <col min="3845" max="3845" width="0" style="115" hidden="1" customWidth="1"/>
    <col min="3846" max="4096" width="9.140625" style="115"/>
    <col min="4097" max="4097" width="33.42578125" style="115" customWidth="1"/>
    <col min="4098" max="4098" width="101" style="115" customWidth="1"/>
    <col min="4099" max="4099" width="26.140625" style="115" customWidth="1"/>
    <col min="4100" max="4100" width="13.28515625" style="115" customWidth="1"/>
    <col min="4101" max="4101" width="0" style="115" hidden="1" customWidth="1"/>
    <col min="4102" max="4352" width="9.140625" style="115"/>
    <col min="4353" max="4353" width="33.42578125" style="115" customWidth="1"/>
    <col min="4354" max="4354" width="101" style="115" customWidth="1"/>
    <col min="4355" max="4355" width="26.140625" style="115" customWidth="1"/>
    <col min="4356" max="4356" width="13.28515625" style="115" customWidth="1"/>
    <col min="4357" max="4357" width="0" style="115" hidden="1" customWidth="1"/>
    <col min="4358" max="4608" width="9.140625" style="115"/>
    <col min="4609" max="4609" width="33.42578125" style="115" customWidth="1"/>
    <col min="4610" max="4610" width="101" style="115" customWidth="1"/>
    <col min="4611" max="4611" width="26.140625" style="115" customWidth="1"/>
    <col min="4612" max="4612" width="13.28515625" style="115" customWidth="1"/>
    <col min="4613" max="4613" width="0" style="115" hidden="1" customWidth="1"/>
    <col min="4614" max="4864" width="9.140625" style="115"/>
    <col min="4865" max="4865" width="33.42578125" style="115" customWidth="1"/>
    <col min="4866" max="4866" width="101" style="115" customWidth="1"/>
    <col min="4867" max="4867" width="26.140625" style="115" customWidth="1"/>
    <col min="4868" max="4868" width="13.28515625" style="115" customWidth="1"/>
    <col min="4869" max="4869" width="0" style="115" hidden="1" customWidth="1"/>
    <col min="4870" max="5120" width="9.140625" style="115"/>
    <col min="5121" max="5121" width="33.42578125" style="115" customWidth="1"/>
    <col min="5122" max="5122" width="101" style="115" customWidth="1"/>
    <col min="5123" max="5123" width="26.140625" style="115" customWidth="1"/>
    <col min="5124" max="5124" width="13.28515625" style="115" customWidth="1"/>
    <col min="5125" max="5125" width="0" style="115" hidden="1" customWidth="1"/>
    <col min="5126" max="5376" width="9.140625" style="115"/>
    <col min="5377" max="5377" width="33.42578125" style="115" customWidth="1"/>
    <col min="5378" max="5378" width="101" style="115" customWidth="1"/>
    <col min="5379" max="5379" width="26.140625" style="115" customWidth="1"/>
    <col min="5380" max="5380" width="13.28515625" style="115" customWidth="1"/>
    <col min="5381" max="5381" width="0" style="115" hidden="1" customWidth="1"/>
    <col min="5382" max="5632" width="9.140625" style="115"/>
    <col min="5633" max="5633" width="33.42578125" style="115" customWidth="1"/>
    <col min="5634" max="5634" width="101" style="115" customWidth="1"/>
    <col min="5635" max="5635" width="26.140625" style="115" customWidth="1"/>
    <col min="5636" max="5636" width="13.28515625" style="115" customWidth="1"/>
    <col min="5637" max="5637" width="0" style="115" hidden="1" customWidth="1"/>
    <col min="5638" max="5888" width="9.140625" style="115"/>
    <col min="5889" max="5889" width="33.42578125" style="115" customWidth="1"/>
    <col min="5890" max="5890" width="101" style="115" customWidth="1"/>
    <col min="5891" max="5891" width="26.140625" style="115" customWidth="1"/>
    <col min="5892" max="5892" width="13.28515625" style="115" customWidth="1"/>
    <col min="5893" max="5893" width="0" style="115" hidden="1" customWidth="1"/>
    <col min="5894" max="6144" width="9.140625" style="115"/>
    <col min="6145" max="6145" width="33.42578125" style="115" customWidth="1"/>
    <col min="6146" max="6146" width="101" style="115" customWidth="1"/>
    <col min="6147" max="6147" width="26.140625" style="115" customWidth="1"/>
    <col min="6148" max="6148" width="13.28515625" style="115" customWidth="1"/>
    <col min="6149" max="6149" width="0" style="115" hidden="1" customWidth="1"/>
    <col min="6150" max="6400" width="9.140625" style="115"/>
    <col min="6401" max="6401" width="33.42578125" style="115" customWidth="1"/>
    <col min="6402" max="6402" width="101" style="115" customWidth="1"/>
    <col min="6403" max="6403" width="26.140625" style="115" customWidth="1"/>
    <col min="6404" max="6404" width="13.28515625" style="115" customWidth="1"/>
    <col min="6405" max="6405" width="0" style="115" hidden="1" customWidth="1"/>
    <col min="6406" max="6656" width="9.140625" style="115"/>
    <col min="6657" max="6657" width="33.42578125" style="115" customWidth="1"/>
    <col min="6658" max="6658" width="101" style="115" customWidth="1"/>
    <col min="6659" max="6659" width="26.140625" style="115" customWidth="1"/>
    <col min="6660" max="6660" width="13.28515625" style="115" customWidth="1"/>
    <col min="6661" max="6661" width="0" style="115" hidden="1" customWidth="1"/>
    <col min="6662" max="6912" width="9.140625" style="115"/>
    <col min="6913" max="6913" width="33.42578125" style="115" customWidth="1"/>
    <col min="6914" max="6914" width="101" style="115" customWidth="1"/>
    <col min="6915" max="6915" width="26.140625" style="115" customWidth="1"/>
    <col min="6916" max="6916" width="13.28515625" style="115" customWidth="1"/>
    <col min="6917" max="6917" width="0" style="115" hidden="1" customWidth="1"/>
    <col min="6918" max="7168" width="9.140625" style="115"/>
    <col min="7169" max="7169" width="33.42578125" style="115" customWidth="1"/>
    <col min="7170" max="7170" width="101" style="115" customWidth="1"/>
    <col min="7171" max="7171" width="26.140625" style="115" customWidth="1"/>
    <col min="7172" max="7172" width="13.28515625" style="115" customWidth="1"/>
    <col min="7173" max="7173" width="0" style="115" hidden="1" customWidth="1"/>
    <col min="7174" max="7424" width="9.140625" style="115"/>
    <col min="7425" max="7425" width="33.42578125" style="115" customWidth="1"/>
    <col min="7426" max="7426" width="101" style="115" customWidth="1"/>
    <col min="7427" max="7427" width="26.140625" style="115" customWidth="1"/>
    <col min="7428" max="7428" width="13.28515625" style="115" customWidth="1"/>
    <col min="7429" max="7429" width="0" style="115" hidden="1" customWidth="1"/>
    <col min="7430" max="7680" width="9.140625" style="115"/>
    <col min="7681" max="7681" width="33.42578125" style="115" customWidth="1"/>
    <col min="7682" max="7682" width="101" style="115" customWidth="1"/>
    <col min="7683" max="7683" width="26.140625" style="115" customWidth="1"/>
    <col min="7684" max="7684" width="13.28515625" style="115" customWidth="1"/>
    <col min="7685" max="7685" width="0" style="115" hidden="1" customWidth="1"/>
    <col min="7686" max="7936" width="9.140625" style="115"/>
    <col min="7937" max="7937" width="33.42578125" style="115" customWidth="1"/>
    <col min="7938" max="7938" width="101" style="115" customWidth="1"/>
    <col min="7939" max="7939" width="26.140625" style="115" customWidth="1"/>
    <col min="7940" max="7940" width="13.28515625" style="115" customWidth="1"/>
    <col min="7941" max="7941" width="0" style="115" hidden="1" customWidth="1"/>
    <col min="7942" max="8192" width="9.140625" style="115"/>
    <col min="8193" max="8193" width="33.42578125" style="115" customWidth="1"/>
    <col min="8194" max="8194" width="101" style="115" customWidth="1"/>
    <col min="8195" max="8195" width="26.140625" style="115" customWidth="1"/>
    <col min="8196" max="8196" width="13.28515625" style="115" customWidth="1"/>
    <col min="8197" max="8197" width="0" style="115" hidden="1" customWidth="1"/>
    <col min="8198" max="8448" width="9.140625" style="115"/>
    <col min="8449" max="8449" width="33.42578125" style="115" customWidth="1"/>
    <col min="8450" max="8450" width="101" style="115" customWidth="1"/>
    <col min="8451" max="8451" width="26.140625" style="115" customWidth="1"/>
    <col min="8452" max="8452" width="13.28515625" style="115" customWidth="1"/>
    <col min="8453" max="8453" width="0" style="115" hidden="1" customWidth="1"/>
    <col min="8454" max="8704" width="9.140625" style="115"/>
    <col min="8705" max="8705" width="33.42578125" style="115" customWidth="1"/>
    <col min="8706" max="8706" width="101" style="115" customWidth="1"/>
    <col min="8707" max="8707" width="26.140625" style="115" customWidth="1"/>
    <col min="8708" max="8708" width="13.28515625" style="115" customWidth="1"/>
    <col min="8709" max="8709" width="0" style="115" hidden="1" customWidth="1"/>
    <col min="8710" max="8960" width="9.140625" style="115"/>
    <col min="8961" max="8961" width="33.42578125" style="115" customWidth="1"/>
    <col min="8962" max="8962" width="101" style="115" customWidth="1"/>
    <col min="8963" max="8963" width="26.140625" style="115" customWidth="1"/>
    <col min="8964" max="8964" width="13.28515625" style="115" customWidth="1"/>
    <col min="8965" max="8965" width="0" style="115" hidden="1" customWidth="1"/>
    <col min="8966" max="9216" width="9.140625" style="115"/>
    <col min="9217" max="9217" width="33.42578125" style="115" customWidth="1"/>
    <col min="9218" max="9218" width="101" style="115" customWidth="1"/>
    <col min="9219" max="9219" width="26.140625" style="115" customWidth="1"/>
    <col min="9220" max="9220" width="13.28515625" style="115" customWidth="1"/>
    <col min="9221" max="9221" width="0" style="115" hidden="1" customWidth="1"/>
    <col min="9222" max="9472" width="9.140625" style="115"/>
    <col min="9473" max="9473" width="33.42578125" style="115" customWidth="1"/>
    <col min="9474" max="9474" width="101" style="115" customWidth="1"/>
    <col min="9475" max="9475" width="26.140625" style="115" customWidth="1"/>
    <col min="9476" max="9476" width="13.28515625" style="115" customWidth="1"/>
    <col min="9477" max="9477" width="0" style="115" hidden="1" customWidth="1"/>
    <col min="9478" max="9728" width="9.140625" style="115"/>
    <col min="9729" max="9729" width="33.42578125" style="115" customWidth="1"/>
    <col min="9730" max="9730" width="101" style="115" customWidth="1"/>
    <col min="9731" max="9731" width="26.140625" style="115" customWidth="1"/>
    <col min="9732" max="9732" width="13.28515625" style="115" customWidth="1"/>
    <col min="9733" max="9733" width="0" style="115" hidden="1" customWidth="1"/>
    <col min="9734" max="9984" width="9.140625" style="115"/>
    <col min="9985" max="9985" width="33.42578125" style="115" customWidth="1"/>
    <col min="9986" max="9986" width="101" style="115" customWidth="1"/>
    <col min="9987" max="9987" width="26.140625" style="115" customWidth="1"/>
    <col min="9988" max="9988" width="13.28515625" style="115" customWidth="1"/>
    <col min="9989" max="9989" width="0" style="115" hidden="1" customWidth="1"/>
    <col min="9990" max="10240" width="9.140625" style="115"/>
    <col min="10241" max="10241" width="33.42578125" style="115" customWidth="1"/>
    <col min="10242" max="10242" width="101" style="115" customWidth="1"/>
    <col min="10243" max="10243" width="26.140625" style="115" customWidth="1"/>
    <col min="10244" max="10244" width="13.28515625" style="115" customWidth="1"/>
    <col min="10245" max="10245" width="0" style="115" hidden="1" customWidth="1"/>
    <col min="10246" max="10496" width="9.140625" style="115"/>
    <col min="10497" max="10497" width="33.42578125" style="115" customWidth="1"/>
    <col min="10498" max="10498" width="101" style="115" customWidth="1"/>
    <col min="10499" max="10499" width="26.140625" style="115" customWidth="1"/>
    <col min="10500" max="10500" width="13.28515625" style="115" customWidth="1"/>
    <col min="10501" max="10501" width="0" style="115" hidden="1" customWidth="1"/>
    <col min="10502" max="10752" width="9.140625" style="115"/>
    <col min="10753" max="10753" width="33.42578125" style="115" customWidth="1"/>
    <col min="10754" max="10754" width="101" style="115" customWidth="1"/>
    <col min="10755" max="10755" width="26.140625" style="115" customWidth="1"/>
    <col min="10756" max="10756" width="13.28515625" style="115" customWidth="1"/>
    <col min="10757" max="10757" width="0" style="115" hidden="1" customWidth="1"/>
    <col min="10758" max="11008" width="9.140625" style="115"/>
    <col min="11009" max="11009" width="33.42578125" style="115" customWidth="1"/>
    <col min="11010" max="11010" width="101" style="115" customWidth="1"/>
    <col min="11011" max="11011" width="26.140625" style="115" customWidth="1"/>
    <col min="11012" max="11012" width="13.28515625" style="115" customWidth="1"/>
    <col min="11013" max="11013" width="0" style="115" hidden="1" customWidth="1"/>
    <col min="11014" max="11264" width="9.140625" style="115"/>
    <col min="11265" max="11265" width="33.42578125" style="115" customWidth="1"/>
    <col min="11266" max="11266" width="101" style="115" customWidth="1"/>
    <col min="11267" max="11267" width="26.140625" style="115" customWidth="1"/>
    <col min="11268" max="11268" width="13.28515625" style="115" customWidth="1"/>
    <col min="11269" max="11269" width="0" style="115" hidden="1" customWidth="1"/>
    <col min="11270" max="11520" width="9.140625" style="115"/>
    <col min="11521" max="11521" width="33.42578125" style="115" customWidth="1"/>
    <col min="11522" max="11522" width="101" style="115" customWidth="1"/>
    <col min="11523" max="11523" width="26.140625" style="115" customWidth="1"/>
    <col min="11524" max="11524" width="13.28515625" style="115" customWidth="1"/>
    <col min="11525" max="11525" width="0" style="115" hidden="1" customWidth="1"/>
    <col min="11526" max="11776" width="9.140625" style="115"/>
    <col min="11777" max="11777" width="33.42578125" style="115" customWidth="1"/>
    <col min="11778" max="11778" width="101" style="115" customWidth="1"/>
    <col min="11779" max="11779" width="26.140625" style="115" customWidth="1"/>
    <col min="11780" max="11780" width="13.28515625" style="115" customWidth="1"/>
    <col min="11781" max="11781" width="0" style="115" hidden="1" customWidth="1"/>
    <col min="11782" max="12032" width="9.140625" style="115"/>
    <col min="12033" max="12033" width="33.42578125" style="115" customWidth="1"/>
    <col min="12034" max="12034" width="101" style="115" customWidth="1"/>
    <col min="12035" max="12035" width="26.140625" style="115" customWidth="1"/>
    <col min="12036" max="12036" width="13.28515625" style="115" customWidth="1"/>
    <col min="12037" max="12037" width="0" style="115" hidden="1" customWidth="1"/>
    <col min="12038" max="12288" width="9.140625" style="115"/>
    <col min="12289" max="12289" width="33.42578125" style="115" customWidth="1"/>
    <col min="12290" max="12290" width="101" style="115" customWidth="1"/>
    <col min="12291" max="12291" width="26.140625" style="115" customWidth="1"/>
    <col min="12292" max="12292" width="13.28515625" style="115" customWidth="1"/>
    <col min="12293" max="12293" width="0" style="115" hidden="1" customWidth="1"/>
    <col min="12294" max="12544" width="9.140625" style="115"/>
    <col min="12545" max="12545" width="33.42578125" style="115" customWidth="1"/>
    <col min="12546" max="12546" width="101" style="115" customWidth="1"/>
    <col min="12547" max="12547" width="26.140625" style="115" customWidth="1"/>
    <col min="12548" max="12548" width="13.28515625" style="115" customWidth="1"/>
    <col min="12549" max="12549" width="0" style="115" hidden="1" customWidth="1"/>
    <col min="12550" max="12800" width="9.140625" style="115"/>
    <col min="12801" max="12801" width="33.42578125" style="115" customWidth="1"/>
    <col min="12802" max="12802" width="101" style="115" customWidth="1"/>
    <col min="12803" max="12803" width="26.140625" style="115" customWidth="1"/>
    <col min="12804" max="12804" width="13.28515625" style="115" customWidth="1"/>
    <col min="12805" max="12805" width="0" style="115" hidden="1" customWidth="1"/>
    <col min="12806" max="13056" width="9.140625" style="115"/>
    <col min="13057" max="13057" width="33.42578125" style="115" customWidth="1"/>
    <col min="13058" max="13058" width="101" style="115" customWidth="1"/>
    <col min="13059" max="13059" width="26.140625" style="115" customWidth="1"/>
    <col min="13060" max="13060" width="13.28515625" style="115" customWidth="1"/>
    <col min="13061" max="13061" width="0" style="115" hidden="1" customWidth="1"/>
    <col min="13062" max="13312" width="9.140625" style="115"/>
    <col min="13313" max="13313" width="33.42578125" style="115" customWidth="1"/>
    <col min="13314" max="13314" width="101" style="115" customWidth="1"/>
    <col min="13315" max="13315" width="26.140625" style="115" customWidth="1"/>
    <col min="13316" max="13316" width="13.28515625" style="115" customWidth="1"/>
    <col min="13317" max="13317" width="0" style="115" hidden="1" customWidth="1"/>
    <col min="13318" max="13568" width="9.140625" style="115"/>
    <col min="13569" max="13569" width="33.42578125" style="115" customWidth="1"/>
    <col min="13570" max="13570" width="101" style="115" customWidth="1"/>
    <col min="13571" max="13571" width="26.140625" style="115" customWidth="1"/>
    <col min="13572" max="13572" width="13.28515625" style="115" customWidth="1"/>
    <col min="13573" max="13573" width="0" style="115" hidden="1" customWidth="1"/>
    <col min="13574" max="13824" width="9.140625" style="115"/>
    <col min="13825" max="13825" width="33.42578125" style="115" customWidth="1"/>
    <col min="13826" max="13826" width="101" style="115" customWidth="1"/>
    <col min="13827" max="13827" width="26.140625" style="115" customWidth="1"/>
    <col min="13828" max="13828" width="13.28515625" style="115" customWidth="1"/>
    <col min="13829" max="13829" width="0" style="115" hidden="1" customWidth="1"/>
    <col min="13830" max="14080" width="9.140625" style="115"/>
    <col min="14081" max="14081" width="33.42578125" style="115" customWidth="1"/>
    <col min="14082" max="14082" width="101" style="115" customWidth="1"/>
    <col min="14083" max="14083" width="26.140625" style="115" customWidth="1"/>
    <col min="14084" max="14084" width="13.28515625" style="115" customWidth="1"/>
    <col min="14085" max="14085" width="0" style="115" hidden="1" customWidth="1"/>
    <col min="14086" max="14336" width="9.140625" style="115"/>
    <col min="14337" max="14337" width="33.42578125" style="115" customWidth="1"/>
    <col min="14338" max="14338" width="101" style="115" customWidth="1"/>
    <col min="14339" max="14339" width="26.140625" style="115" customWidth="1"/>
    <col min="14340" max="14340" width="13.28515625" style="115" customWidth="1"/>
    <col min="14341" max="14341" width="0" style="115" hidden="1" customWidth="1"/>
    <col min="14342" max="14592" width="9.140625" style="115"/>
    <col min="14593" max="14593" width="33.42578125" style="115" customWidth="1"/>
    <col min="14594" max="14594" width="101" style="115" customWidth="1"/>
    <col min="14595" max="14595" width="26.140625" style="115" customWidth="1"/>
    <col min="14596" max="14596" width="13.28515625" style="115" customWidth="1"/>
    <col min="14597" max="14597" width="0" style="115" hidden="1" customWidth="1"/>
    <col min="14598" max="14848" width="9.140625" style="115"/>
    <col min="14849" max="14849" width="33.42578125" style="115" customWidth="1"/>
    <col min="14850" max="14850" width="101" style="115" customWidth="1"/>
    <col min="14851" max="14851" width="26.140625" style="115" customWidth="1"/>
    <col min="14852" max="14852" width="13.28515625" style="115" customWidth="1"/>
    <col min="14853" max="14853" width="0" style="115" hidden="1" customWidth="1"/>
    <col min="14854" max="15104" width="9.140625" style="115"/>
    <col min="15105" max="15105" width="33.42578125" style="115" customWidth="1"/>
    <col min="15106" max="15106" width="101" style="115" customWidth="1"/>
    <col min="15107" max="15107" width="26.140625" style="115" customWidth="1"/>
    <col min="15108" max="15108" width="13.28515625" style="115" customWidth="1"/>
    <col min="15109" max="15109" width="0" style="115" hidden="1" customWidth="1"/>
    <col min="15110" max="15360" width="9.140625" style="115"/>
    <col min="15361" max="15361" width="33.42578125" style="115" customWidth="1"/>
    <col min="15362" max="15362" width="101" style="115" customWidth="1"/>
    <col min="15363" max="15363" width="26.140625" style="115" customWidth="1"/>
    <col min="15364" max="15364" width="13.28515625" style="115" customWidth="1"/>
    <col min="15365" max="15365" width="0" style="115" hidden="1" customWidth="1"/>
    <col min="15366" max="15616" width="9.140625" style="115"/>
    <col min="15617" max="15617" width="33.42578125" style="115" customWidth="1"/>
    <col min="15618" max="15618" width="101" style="115" customWidth="1"/>
    <col min="15619" max="15619" width="26.140625" style="115" customWidth="1"/>
    <col min="15620" max="15620" width="13.28515625" style="115" customWidth="1"/>
    <col min="15621" max="15621" width="0" style="115" hidden="1" customWidth="1"/>
    <col min="15622" max="15872" width="9.140625" style="115"/>
    <col min="15873" max="15873" width="33.42578125" style="115" customWidth="1"/>
    <col min="15874" max="15874" width="101" style="115" customWidth="1"/>
    <col min="15875" max="15875" width="26.140625" style="115" customWidth="1"/>
    <col min="15876" max="15876" width="13.28515625" style="115" customWidth="1"/>
    <col min="15877" max="15877" width="0" style="115" hidden="1" customWidth="1"/>
    <col min="15878" max="16128" width="9.140625" style="115"/>
    <col min="16129" max="16129" width="33.42578125" style="115" customWidth="1"/>
    <col min="16130" max="16130" width="101" style="115" customWidth="1"/>
    <col min="16131" max="16131" width="26.140625" style="115" customWidth="1"/>
    <col min="16132" max="16132" width="13.28515625" style="115" customWidth="1"/>
    <col min="16133" max="16133" width="0" style="115" hidden="1" customWidth="1"/>
    <col min="16134" max="16384" width="9.140625" style="115"/>
  </cols>
  <sheetData>
    <row r="1" spans="1:39" s="111" customFormat="1" x14ac:dyDescent="0.3">
      <c r="A1" s="107"/>
      <c r="B1" s="108"/>
      <c r="C1" s="208" t="s">
        <v>550</v>
      </c>
      <c r="D1" s="109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</row>
    <row r="2" spans="1:39" s="111" customFormat="1" ht="141.75" customHeight="1" x14ac:dyDescent="0.3">
      <c r="A2" s="107"/>
      <c r="B2" s="112"/>
      <c r="C2" s="208"/>
      <c r="D2" s="109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</row>
    <row r="3" spans="1:39" s="111" customFormat="1" ht="9.75" customHeight="1" x14ac:dyDescent="0.3">
      <c r="A3" s="107"/>
      <c r="B3" s="112"/>
      <c r="C3" s="203"/>
      <c r="D3" s="109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</row>
    <row r="4" spans="1:39" x14ac:dyDescent="0.3">
      <c r="A4" s="209" t="s">
        <v>346</v>
      </c>
      <c r="B4" s="209"/>
      <c r="C4" s="209"/>
    </row>
    <row r="5" spans="1:39" x14ac:dyDescent="0.3">
      <c r="A5" s="107"/>
      <c r="B5" s="108"/>
      <c r="C5" s="116"/>
    </row>
    <row r="6" spans="1:39" x14ac:dyDescent="0.3">
      <c r="A6" s="209" t="s">
        <v>347</v>
      </c>
      <c r="B6" s="209"/>
      <c r="C6" s="209"/>
    </row>
    <row r="7" spans="1:39" x14ac:dyDescent="0.3">
      <c r="A7" s="117"/>
      <c r="B7" s="118"/>
      <c r="C7" s="119"/>
    </row>
    <row r="8" spans="1:39" x14ac:dyDescent="0.3">
      <c r="A8" s="120"/>
      <c r="B8" s="201"/>
      <c r="C8" s="121" t="s">
        <v>348</v>
      </c>
    </row>
    <row r="9" spans="1:39" x14ac:dyDescent="0.3">
      <c r="A9" s="122" t="s">
        <v>349</v>
      </c>
      <c r="B9" s="123" t="s">
        <v>350</v>
      </c>
      <c r="C9" s="124" t="s">
        <v>351</v>
      </c>
    </row>
    <row r="10" spans="1:39" x14ac:dyDescent="0.3">
      <c r="A10" s="125" t="s">
        <v>352</v>
      </c>
      <c r="B10" s="126" t="s">
        <v>353</v>
      </c>
      <c r="C10" s="202">
        <f>SUM(C34+C31+C28+C26+C22+C19+C15+C13+C11+C58)</f>
        <v>72757.7</v>
      </c>
      <c r="D10" s="165"/>
    </row>
    <row r="11" spans="1:39" x14ac:dyDescent="0.3">
      <c r="A11" s="125" t="s">
        <v>354</v>
      </c>
      <c r="B11" s="126" t="s">
        <v>355</v>
      </c>
      <c r="C11" s="202">
        <f>SUM(C12)</f>
        <v>42337.599999999999</v>
      </c>
    </row>
    <row r="12" spans="1:39" x14ac:dyDescent="0.3">
      <c r="A12" s="127" t="s">
        <v>356</v>
      </c>
      <c r="B12" s="128" t="s">
        <v>357</v>
      </c>
      <c r="C12" s="129">
        <v>42337.599999999999</v>
      </c>
    </row>
    <row r="13" spans="1:39" s="133" customFormat="1" ht="37.5" x14ac:dyDescent="0.3">
      <c r="A13" s="130" t="s">
        <v>358</v>
      </c>
      <c r="B13" s="126" t="s">
        <v>359</v>
      </c>
      <c r="C13" s="131">
        <f>SUM(C14:C14)</f>
        <v>4900</v>
      </c>
      <c r="D13" s="113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</row>
    <row r="14" spans="1:39" ht="37.5" x14ac:dyDescent="0.3">
      <c r="A14" s="134" t="s">
        <v>360</v>
      </c>
      <c r="B14" s="128" t="s">
        <v>361</v>
      </c>
      <c r="C14" s="129">
        <v>4900</v>
      </c>
    </row>
    <row r="15" spans="1:39" x14ac:dyDescent="0.3">
      <c r="A15" s="125" t="s">
        <v>362</v>
      </c>
      <c r="B15" s="126" t="s">
        <v>363</v>
      </c>
      <c r="C15" s="202">
        <f>SUM(C16:C18)</f>
        <v>8779.8000000000011</v>
      </c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</row>
    <row r="16" spans="1:39" x14ac:dyDescent="0.3">
      <c r="A16" s="127" t="s">
        <v>364</v>
      </c>
      <c r="B16" s="128" t="s">
        <v>365</v>
      </c>
      <c r="C16" s="129">
        <v>8166.1</v>
      </c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</row>
    <row r="17" spans="1:39" x14ac:dyDescent="0.3">
      <c r="A17" s="127" t="s">
        <v>366</v>
      </c>
      <c r="B17" s="128" t="s">
        <v>367</v>
      </c>
      <c r="C17" s="129">
        <v>370</v>
      </c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</row>
    <row r="18" spans="1:39" ht="37.5" x14ac:dyDescent="0.3">
      <c r="A18" s="127" t="s">
        <v>368</v>
      </c>
      <c r="B18" s="128" t="str">
        <f>'[1]доходы 2013'!B16</f>
        <v>Налог, взимаемый в связи с применением патентной системы налогообложения, зачисляемый в бюджеты муниципальных районов</v>
      </c>
      <c r="C18" s="129">
        <v>243.7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</row>
    <row r="19" spans="1:39" x14ac:dyDescent="0.3">
      <c r="A19" s="125" t="s">
        <v>369</v>
      </c>
      <c r="B19" s="126" t="s">
        <v>370</v>
      </c>
      <c r="C19" s="202">
        <f>SUM(C20:C21)</f>
        <v>2820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</row>
    <row r="20" spans="1:39" ht="41.25" customHeight="1" x14ac:dyDescent="0.3">
      <c r="A20" s="135" t="s">
        <v>371</v>
      </c>
      <c r="B20" s="128" t="s">
        <v>372</v>
      </c>
      <c r="C20" s="129">
        <v>2800</v>
      </c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</row>
    <row r="21" spans="1:39" ht="22.5" customHeight="1" x14ac:dyDescent="0.3">
      <c r="A21" s="136" t="s">
        <v>373</v>
      </c>
      <c r="B21" s="128" t="s">
        <v>374</v>
      </c>
      <c r="C21" s="129">
        <v>20</v>
      </c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</row>
    <row r="22" spans="1:39" ht="37.5" x14ac:dyDescent="0.3">
      <c r="A22" s="125" t="s">
        <v>375</v>
      </c>
      <c r="B22" s="126" t="s">
        <v>376</v>
      </c>
      <c r="C22" s="202">
        <f>SUM(C23:C25)</f>
        <v>2480</v>
      </c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</row>
    <row r="23" spans="1:39" ht="75" x14ac:dyDescent="0.3">
      <c r="A23" s="127" t="s">
        <v>377</v>
      </c>
      <c r="B23" s="128" t="s">
        <v>378</v>
      </c>
      <c r="C23" s="129">
        <v>800</v>
      </c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</row>
    <row r="24" spans="1:39" ht="75" x14ac:dyDescent="0.3">
      <c r="A24" s="127" t="s">
        <v>379</v>
      </c>
      <c r="B24" s="128" t="s">
        <v>380</v>
      </c>
      <c r="C24" s="129">
        <v>1080</v>
      </c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</row>
    <row r="25" spans="1:39" ht="59.25" customHeight="1" x14ac:dyDescent="0.3">
      <c r="A25" s="127" t="s">
        <v>381</v>
      </c>
      <c r="B25" s="128" t="s">
        <v>382</v>
      </c>
      <c r="C25" s="129">
        <v>600</v>
      </c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</row>
    <row r="26" spans="1:39" x14ac:dyDescent="0.3">
      <c r="A26" s="125" t="s">
        <v>383</v>
      </c>
      <c r="B26" s="137" t="s">
        <v>384</v>
      </c>
      <c r="C26" s="131">
        <f>SUM(C27)</f>
        <v>1000</v>
      </c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</row>
    <row r="27" spans="1:39" x14ac:dyDescent="0.3">
      <c r="A27" s="127" t="s">
        <v>385</v>
      </c>
      <c r="B27" s="138" t="s">
        <v>386</v>
      </c>
      <c r="C27" s="129">
        <v>1000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</row>
    <row r="28" spans="1:39" ht="24.75" customHeight="1" x14ac:dyDescent="0.3">
      <c r="A28" s="125" t="s">
        <v>387</v>
      </c>
      <c r="B28" s="139" t="s">
        <v>388</v>
      </c>
      <c r="C28" s="131">
        <f>SUM(C29+C30)</f>
        <v>6811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</row>
    <row r="29" spans="1:39" x14ac:dyDescent="0.3">
      <c r="A29" s="127" t="s">
        <v>389</v>
      </c>
      <c r="B29" s="128" t="s">
        <v>390</v>
      </c>
      <c r="C29" s="129">
        <v>5911</v>
      </c>
      <c r="D29" s="140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</row>
    <row r="30" spans="1:39" x14ac:dyDescent="0.3">
      <c r="A30" s="127" t="s">
        <v>498</v>
      </c>
      <c r="B30" s="128" t="s">
        <v>497</v>
      </c>
      <c r="C30" s="129">
        <v>900</v>
      </c>
      <c r="D30" s="140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</row>
    <row r="31" spans="1:39" x14ac:dyDescent="0.3">
      <c r="A31" s="125" t="s">
        <v>391</v>
      </c>
      <c r="B31" s="126" t="s">
        <v>392</v>
      </c>
      <c r="C31" s="131">
        <f>SUM(C32:C33)</f>
        <v>1700</v>
      </c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</row>
    <row r="32" spans="1:39" ht="41.25" customHeight="1" x14ac:dyDescent="0.3">
      <c r="A32" s="127" t="s">
        <v>393</v>
      </c>
      <c r="B32" s="141" t="s">
        <v>394</v>
      </c>
      <c r="C32" s="129">
        <v>1000</v>
      </c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</row>
    <row r="33" spans="1:39" ht="38.25" customHeight="1" x14ac:dyDescent="0.3">
      <c r="A33" s="127" t="s">
        <v>395</v>
      </c>
      <c r="B33" s="141" t="s">
        <v>396</v>
      </c>
      <c r="C33" s="129">
        <v>700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</row>
    <row r="34" spans="1:39" x14ac:dyDescent="0.3">
      <c r="A34" s="125" t="s">
        <v>397</v>
      </c>
      <c r="B34" s="126" t="s">
        <v>398</v>
      </c>
      <c r="C34" s="202">
        <f>SUM(C35+C36+C37+C38+C40+C39+C41+C42+C43+C44+C45+C46+C47+C48+C49+C50)</f>
        <v>1905</v>
      </c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</row>
    <row r="35" spans="1:39" ht="24.75" customHeight="1" x14ac:dyDescent="0.3">
      <c r="A35" s="127" t="s">
        <v>399</v>
      </c>
      <c r="B35" s="128" t="s">
        <v>400</v>
      </c>
      <c r="C35" s="129">
        <v>9</v>
      </c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</row>
    <row r="36" spans="1:39" ht="58.5" customHeight="1" x14ac:dyDescent="0.3">
      <c r="A36" s="127" t="s">
        <v>401</v>
      </c>
      <c r="B36" s="128" t="s">
        <v>402</v>
      </c>
      <c r="C36" s="129">
        <v>3</v>
      </c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</row>
    <row r="37" spans="1:39" ht="56.25" x14ac:dyDescent="0.3">
      <c r="A37" s="127" t="s">
        <v>403</v>
      </c>
      <c r="B37" s="128" t="s">
        <v>404</v>
      </c>
      <c r="C37" s="129">
        <v>15</v>
      </c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</row>
    <row r="38" spans="1:39" ht="56.25" x14ac:dyDescent="0.3">
      <c r="A38" s="127" t="s">
        <v>405</v>
      </c>
      <c r="B38" s="128" t="s">
        <v>406</v>
      </c>
      <c r="C38" s="129">
        <v>13</v>
      </c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</row>
    <row r="39" spans="1:39" ht="56.25" x14ac:dyDescent="0.3">
      <c r="A39" s="167" t="s">
        <v>409</v>
      </c>
      <c r="B39" s="128" t="s">
        <v>410</v>
      </c>
      <c r="C39" s="129">
        <v>100</v>
      </c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</row>
    <row r="40" spans="1:39" ht="56.25" x14ac:dyDescent="0.3">
      <c r="A40" s="127" t="s">
        <v>407</v>
      </c>
      <c r="B40" s="128" t="s">
        <v>408</v>
      </c>
      <c r="C40" s="129">
        <v>10</v>
      </c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</row>
    <row r="41" spans="1:39" ht="59.25" customHeight="1" x14ac:dyDescent="0.3">
      <c r="A41" s="142" t="s">
        <v>411</v>
      </c>
      <c r="B41" s="128" t="s">
        <v>412</v>
      </c>
      <c r="C41" s="129">
        <v>33</v>
      </c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</row>
    <row r="42" spans="1:39" x14ac:dyDescent="0.3">
      <c r="A42" s="127" t="s">
        <v>413</v>
      </c>
      <c r="B42" s="128" t="s">
        <v>414</v>
      </c>
      <c r="C42" s="129">
        <v>5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</row>
    <row r="43" spans="1:39" ht="37.5" x14ac:dyDescent="0.3">
      <c r="A43" s="143" t="s">
        <v>415</v>
      </c>
      <c r="B43" s="144" t="s">
        <v>416</v>
      </c>
      <c r="C43" s="129">
        <v>5</v>
      </c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</row>
    <row r="44" spans="1:39" ht="56.25" x14ac:dyDescent="0.3">
      <c r="A44" s="127" t="s">
        <v>417</v>
      </c>
      <c r="B44" s="128" t="s">
        <v>418</v>
      </c>
      <c r="C44" s="129">
        <v>400</v>
      </c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</row>
    <row r="45" spans="1:39" ht="56.25" x14ac:dyDescent="0.3">
      <c r="A45" s="127" t="s">
        <v>419</v>
      </c>
      <c r="B45" s="128" t="s">
        <v>418</v>
      </c>
      <c r="C45" s="129">
        <v>1</v>
      </c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</row>
    <row r="46" spans="1:39" ht="56.25" x14ac:dyDescent="0.3">
      <c r="A46" s="127" t="s">
        <v>420</v>
      </c>
      <c r="B46" s="128" t="s">
        <v>421</v>
      </c>
      <c r="C46" s="129">
        <v>10</v>
      </c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</row>
    <row r="47" spans="1:39" ht="37.5" x14ac:dyDescent="0.3">
      <c r="A47" s="127" t="s">
        <v>422</v>
      </c>
      <c r="B47" s="128" t="s">
        <v>423</v>
      </c>
      <c r="C47" s="129">
        <v>50</v>
      </c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</row>
    <row r="48" spans="1:39" ht="37.5" x14ac:dyDescent="0.3">
      <c r="A48" s="127" t="s">
        <v>424</v>
      </c>
      <c r="B48" s="128" t="s">
        <v>425</v>
      </c>
      <c r="C48" s="129">
        <v>430</v>
      </c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</row>
    <row r="49" spans="1:39" ht="56.25" x14ac:dyDescent="0.3">
      <c r="A49" s="127" t="s">
        <v>426</v>
      </c>
      <c r="B49" s="128" t="s">
        <v>427</v>
      </c>
      <c r="C49" s="129">
        <v>150</v>
      </c>
      <c r="E49" s="115"/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5"/>
      <c r="AK49" s="115"/>
      <c r="AL49" s="115"/>
      <c r="AM49" s="115"/>
    </row>
    <row r="50" spans="1:39" ht="41.25" customHeight="1" x14ac:dyDescent="0.3">
      <c r="A50" s="125" t="s">
        <v>428</v>
      </c>
      <c r="B50" s="126" t="s">
        <v>429</v>
      </c>
      <c r="C50" s="131">
        <f>SUM(C51:C57)</f>
        <v>671</v>
      </c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</row>
    <row r="51" spans="1:39" ht="37.5" x14ac:dyDescent="0.3">
      <c r="A51" s="127" t="s">
        <v>430</v>
      </c>
      <c r="B51" s="128" t="s">
        <v>431</v>
      </c>
      <c r="C51" s="129">
        <v>5</v>
      </c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</row>
    <row r="52" spans="1:39" ht="37.5" x14ac:dyDescent="0.3">
      <c r="A52" s="127" t="s">
        <v>432</v>
      </c>
      <c r="B52" s="128" t="s">
        <v>431</v>
      </c>
      <c r="C52" s="129">
        <v>10</v>
      </c>
      <c r="E52" s="115"/>
      <c r="F52" s="115"/>
      <c r="G52" s="115"/>
      <c r="H52" s="115"/>
      <c r="I52" s="115"/>
      <c r="J52" s="115"/>
      <c r="K52" s="115"/>
      <c r="L52" s="115"/>
      <c r="M52" s="115"/>
      <c r="N52" s="115"/>
      <c r="O52" s="115"/>
      <c r="P52" s="115"/>
      <c r="Q52" s="115"/>
      <c r="R52" s="115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/>
      <c r="AG52" s="115"/>
      <c r="AH52" s="115"/>
      <c r="AI52" s="115"/>
      <c r="AJ52" s="115"/>
      <c r="AK52" s="115"/>
      <c r="AL52" s="115"/>
      <c r="AM52" s="115"/>
    </row>
    <row r="53" spans="1:39" ht="37.5" x14ac:dyDescent="0.3">
      <c r="A53" s="127" t="s">
        <v>433</v>
      </c>
      <c r="B53" s="128" t="s">
        <v>431</v>
      </c>
      <c r="C53" s="129">
        <v>250</v>
      </c>
      <c r="E53" s="115"/>
      <c r="F53" s="115"/>
      <c r="G53" s="115"/>
      <c r="H53" s="115"/>
      <c r="I53" s="115"/>
      <c r="J53" s="115"/>
      <c r="K53" s="115"/>
      <c r="L53" s="115"/>
      <c r="M53" s="115"/>
      <c r="N53" s="115"/>
      <c r="O53" s="115"/>
      <c r="P53" s="115"/>
      <c r="Q53" s="115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5"/>
      <c r="AG53" s="115"/>
      <c r="AH53" s="115"/>
      <c r="AI53" s="115"/>
      <c r="AJ53" s="115"/>
      <c r="AK53" s="115"/>
      <c r="AL53" s="115"/>
      <c r="AM53" s="115"/>
    </row>
    <row r="54" spans="1:39" ht="37.5" x14ac:dyDescent="0.3">
      <c r="A54" s="127" t="s">
        <v>434</v>
      </c>
      <c r="B54" s="128" t="s">
        <v>431</v>
      </c>
      <c r="C54" s="129">
        <v>25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5"/>
      <c r="AI54" s="115"/>
      <c r="AJ54" s="115"/>
      <c r="AK54" s="115"/>
      <c r="AL54" s="115"/>
      <c r="AM54" s="115"/>
    </row>
    <row r="55" spans="1:39" ht="37.5" x14ac:dyDescent="0.3">
      <c r="A55" s="127" t="s">
        <v>435</v>
      </c>
      <c r="B55" s="128" t="s">
        <v>431</v>
      </c>
      <c r="C55" s="129">
        <v>1</v>
      </c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5"/>
      <c r="AH55" s="115"/>
      <c r="AI55" s="115"/>
      <c r="AJ55" s="115"/>
      <c r="AK55" s="115"/>
      <c r="AL55" s="115"/>
      <c r="AM55" s="115"/>
    </row>
    <row r="56" spans="1:39" ht="37.5" x14ac:dyDescent="0.3">
      <c r="A56" s="127" t="s">
        <v>436</v>
      </c>
      <c r="B56" s="128" t="s">
        <v>431</v>
      </c>
      <c r="C56" s="129">
        <v>340</v>
      </c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5"/>
      <c r="AH56" s="115"/>
      <c r="AI56" s="115"/>
      <c r="AJ56" s="115"/>
      <c r="AK56" s="115"/>
      <c r="AL56" s="115"/>
      <c r="AM56" s="115"/>
    </row>
    <row r="57" spans="1:39" ht="37.5" x14ac:dyDescent="0.3">
      <c r="A57" s="127" t="s">
        <v>437</v>
      </c>
      <c r="B57" s="128" t="s">
        <v>431</v>
      </c>
      <c r="C57" s="129">
        <v>40</v>
      </c>
    </row>
    <row r="58" spans="1:39" x14ac:dyDescent="0.3">
      <c r="A58" s="125" t="s">
        <v>438</v>
      </c>
      <c r="B58" s="145" t="s">
        <v>439</v>
      </c>
      <c r="C58" s="131">
        <v>24.3</v>
      </c>
    </row>
    <row r="59" spans="1:39" x14ac:dyDescent="0.3">
      <c r="A59" s="130" t="s">
        <v>440</v>
      </c>
      <c r="B59" s="126" t="s">
        <v>441</v>
      </c>
      <c r="C59" s="202">
        <f>SUM(C60)</f>
        <v>691058.90000000014</v>
      </c>
      <c r="D59" s="165"/>
    </row>
    <row r="60" spans="1:39" x14ac:dyDescent="0.3">
      <c r="A60" s="130"/>
      <c r="B60" s="126" t="s">
        <v>442</v>
      </c>
      <c r="C60" s="202">
        <f>SUM(C61+C63+C77+C96+C105)</f>
        <v>691058.90000000014</v>
      </c>
      <c r="D60" s="165"/>
    </row>
    <row r="61" spans="1:39" x14ac:dyDescent="0.3">
      <c r="A61" s="210" t="s">
        <v>443</v>
      </c>
      <c r="B61" s="211" t="s">
        <v>444</v>
      </c>
      <c r="C61" s="212">
        <v>103538.3</v>
      </c>
      <c r="D61" s="165"/>
    </row>
    <row r="62" spans="1:39" ht="24" customHeight="1" x14ac:dyDescent="0.3">
      <c r="A62" s="210"/>
      <c r="B62" s="211"/>
      <c r="C62" s="212"/>
      <c r="D62" s="165"/>
    </row>
    <row r="63" spans="1:39" s="133" customFormat="1" ht="37.5" x14ac:dyDescent="0.3">
      <c r="A63" s="200"/>
      <c r="B63" s="126" t="s">
        <v>445</v>
      </c>
      <c r="C63" s="202">
        <f>SUM(C64:C76)</f>
        <v>165024.5</v>
      </c>
      <c r="D63" s="165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</row>
    <row r="64" spans="1:39" s="133" customFormat="1" ht="37.5" x14ac:dyDescent="0.3">
      <c r="A64" s="127" t="s">
        <v>446</v>
      </c>
      <c r="B64" s="141" t="s">
        <v>447</v>
      </c>
      <c r="C64" s="146">
        <v>4814.2</v>
      </c>
      <c r="D64" s="165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</row>
    <row r="65" spans="1:39" s="133" customFormat="1" ht="56.25" customHeight="1" x14ac:dyDescent="0.3">
      <c r="A65" s="127" t="s">
        <v>448</v>
      </c>
      <c r="B65" s="141" t="s">
        <v>449</v>
      </c>
      <c r="C65" s="146">
        <v>43046.9</v>
      </c>
      <c r="D65" s="165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</row>
    <row r="66" spans="1:39" s="133" customFormat="1" ht="56.25" customHeight="1" x14ac:dyDescent="0.3">
      <c r="A66" s="127" t="s">
        <v>446</v>
      </c>
      <c r="B66" s="141" t="s">
        <v>450</v>
      </c>
      <c r="C66" s="147">
        <v>1941.4</v>
      </c>
      <c r="D66" s="165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</row>
    <row r="67" spans="1:39" s="133" customFormat="1" ht="39.75" customHeight="1" x14ac:dyDescent="0.3">
      <c r="A67" s="127" t="s">
        <v>446</v>
      </c>
      <c r="B67" s="141" t="s">
        <v>451</v>
      </c>
      <c r="C67" s="146">
        <v>100</v>
      </c>
      <c r="D67" s="165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</row>
    <row r="68" spans="1:39" s="133" customFormat="1" ht="37.5" x14ac:dyDescent="0.3">
      <c r="A68" s="127" t="s">
        <v>446</v>
      </c>
      <c r="B68" s="141" t="s">
        <v>452</v>
      </c>
      <c r="C68" s="146">
        <v>861</v>
      </c>
      <c r="D68" s="165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</row>
    <row r="69" spans="1:39" s="133" customFormat="1" ht="56.25" x14ac:dyDescent="0.3">
      <c r="A69" s="148" t="s">
        <v>453</v>
      </c>
      <c r="B69" s="149" t="s">
        <v>454</v>
      </c>
      <c r="C69" s="146">
        <v>3379.1</v>
      </c>
      <c r="D69" s="165"/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</row>
    <row r="70" spans="1:39" s="133" customFormat="1" ht="93.75" x14ac:dyDescent="0.3">
      <c r="A70" s="127" t="s">
        <v>446</v>
      </c>
      <c r="B70" s="141" t="s">
        <v>502</v>
      </c>
      <c r="C70" s="146">
        <v>11812.5</v>
      </c>
      <c r="D70" s="165"/>
      <c r="E70" s="132"/>
      <c r="F70" s="132"/>
      <c r="G70" s="132"/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</row>
    <row r="71" spans="1:39" s="133" customFormat="1" ht="110.25" customHeight="1" x14ac:dyDescent="0.3">
      <c r="A71" s="127" t="s">
        <v>446</v>
      </c>
      <c r="B71" s="141" t="s">
        <v>455</v>
      </c>
      <c r="C71" s="146">
        <v>1160</v>
      </c>
      <c r="D71" s="165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2"/>
      <c r="P71" s="132"/>
      <c r="Q71" s="132"/>
      <c r="R71" s="132"/>
      <c r="S71" s="132"/>
      <c r="T71" s="132"/>
      <c r="U71" s="132"/>
      <c r="V71" s="132"/>
      <c r="W71" s="132"/>
      <c r="X71" s="132"/>
      <c r="Y71" s="132"/>
      <c r="Z71" s="132"/>
      <c r="AA71" s="132"/>
      <c r="AB71" s="132"/>
      <c r="AC71" s="132"/>
      <c r="AD71" s="132"/>
      <c r="AE71" s="132"/>
      <c r="AF71" s="132"/>
      <c r="AG71" s="132"/>
      <c r="AH71" s="132"/>
      <c r="AI71" s="132"/>
      <c r="AJ71" s="132"/>
      <c r="AK71" s="132"/>
      <c r="AL71" s="132"/>
      <c r="AM71" s="132"/>
    </row>
    <row r="72" spans="1:39" s="133" customFormat="1" ht="56.25" x14ac:dyDescent="0.3">
      <c r="A72" s="127" t="s">
        <v>446</v>
      </c>
      <c r="B72" s="128" t="s">
        <v>456</v>
      </c>
      <c r="C72" s="146">
        <v>95491.6</v>
      </c>
      <c r="D72" s="165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2"/>
      <c r="AH72" s="132"/>
      <c r="AI72" s="132"/>
      <c r="AJ72" s="132"/>
      <c r="AK72" s="132"/>
      <c r="AL72" s="132"/>
      <c r="AM72" s="132"/>
    </row>
    <row r="73" spans="1:39" s="133" customFormat="1" ht="56.25" x14ac:dyDescent="0.3">
      <c r="A73" s="127" t="s">
        <v>457</v>
      </c>
      <c r="B73" s="141" t="s">
        <v>458</v>
      </c>
      <c r="C73" s="146">
        <v>969.8</v>
      </c>
      <c r="D73" s="165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2"/>
      <c r="AG73" s="132"/>
      <c r="AH73" s="132"/>
      <c r="AI73" s="132"/>
      <c r="AJ73" s="132"/>
      <c r="AK73" s="132"/>
      <c r="AL73" s="132"/>
      <c r="AM73" s="132"/>
    </row>
    <row r="74" spans="1:39" s="133" customFormat="1" ht="42" customHeight="1" x14ac:dyDescent="0.3">
      <c r="A74" s="127" t="s">
        <v>446</v>
      </c>
      <c r="B74" s="128" t="s">
        <v>459</v>
      </c>
      <c r="C74" s="146">
        <v>200</v>
      </c>
      <c r="D74" s="165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  <c r="AL74" s="132"/>
      <c r="AM74" s="132"/>
    </row>
    <row r="75" spans="1:39" s="133" customFormat="1" ht="79.5" customHeight="1" x14ac:dyDescent="0.3">
      <c r="A75" s="127" t="s">
        <v>460</v>
      </c>
      <c r="B75" s="141" t="s">
        <v>501</v>
      </c>
      <c r="C75" s="146">
        <v>748</v>
      </c>
      <c r="D75" s="165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</row>
    <row r="76" spans="1:39" s="133" customFormat="1" ht="76.5" customHeight="1" x14ac:dyDescent="0.3">
      <c r="A76" s="127" t="s">
        <v>460</v>
      </c>
      <c r="B76" s="141" t="s">
        <v>461</v>
      </c>
      <c r="C76" s="146">
        <v>500</v>
      </c>
      <c r="D76" s="165"/>
      <c r="E76" s="132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2"/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2"/>
      <c r="AG76" s="132"/>
      <c r="AH76" s="132"/>
      <c r="AI76" s="132"/>
      <c r="AJ76" s="132"/>
      <c r="AK76" s="132"/>
      <c r="AL76" s="132"/>
      <c r="AM76" s="132"/>
    </row>
    <row r="77" spans="1:39" s="151" customFormat="1" ht="37.5" x14ac:dyDescent="0.3">
      <c r="A77" s="205"/>
      <c r="B77" s="139" t="s">
        <v>462</v>
      </c>
      <c r="C77" s="202">
        <f>SUM(C79:C95)</f>
        <v>418645.5</v>
      </c>
      <c r="D77" s="166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</row>
    <row r="78" spans="1:39" x14ac:dyDescent="0.3">
      <c r="A78" s="205"/>
      <c r="B78" s="141" t="s">
        <v>0</v>
      </c>
      <c r="C78" s="146"/>
    </row>
    <row r="79" spans="1:39" ht="37.5" x14ac:dyDescent="0.3">
      <c r="A79" s="127" t="s">
        <v>463</v>
      </c>
      <c r="B79" s="141" t="s">
        <v>464</v>
      </c>
      <c r="C79" s="146">
        <v>57419.6</v>
      </c>
    </row>
    <row r="80" spans="1:39" ht="40.5" customHeight="1" x14ac:dyDescent="0.3">
      <c r="A80" s="127" t="s">
        <v>463</v>
      </c>
      <c r="B80" s="141" t="s">
        <v>465</v>
      </c>
      <c r="C80" s="146">
        <v>5</v>
      </c>
    </row>
    <row r="81" spans="1:39" ht="75" x14ac:dyDescent="0.3">
      <c r="A81" s="127" t="s">
        <v>463</v>
      </c>
      <c r="B81" s="141" t="s">
        <v>466</v>
      </c>
      <c r="C81" s="146">
        <v>80.2</v>
      </c>
    </row>
    <row r="82" spans="1:39" ht="37.5" x14ac:dyDescent="0.3">
      <c r="A82" s="127" t="s">
        <v>463</v>
      </c>
      <c r="B82" s="128" t="s">
        <v>467</v>
      </c>
      <c r="C82" s="146">
        <v>731.6</v>
      </c>
    </row>
    <row r="83" spans="1:39" ht="56.25" x14ac:dyDescent="0.3">
      <c r="A83" s="127" t="s">
        <v>463</v>
      </c>
      <c r="B83" s="128" t="s">
        <v>468</v>
      </c>
      <c r="C83" s="146">
        <v>370.7</v>
      </c>
    </row>
    <row r="84" spans="1:39" ht="45" customHeight="1" x14ac:dyDescent="0.3">
      <c r="A84" s="127" t="s">
        <v>463</v>
      </c>
      <c r="B84" s="128" t="s">
        <v>469</v>
      </c>
      <c r="C84" s="146">
        <v>35927.9</v>
      </c>
    </row>
    <row r="85" spans="1:39" ht="21" customHeight="1" x14ac:dyDescent="0.3">
      <c r="A85" s="127" t="s">
        <v>463</v>
      </c>
      <c r="B85" s="128" t="s">
        <v>470</v>
      </c>
      <c r="C85" s="146">
        <v>195977.2</v>
      </c>
    </row>
    <row r="86" spans="1:39" ht="40.5" customHeight="1" x14ac:dyDescent="0.3">
      <c r="A86" s="127" t="s">
        <v>463</v>
      </c>
      <c r="B86" s="141" t="s">
        <v>471</v>
      </c>
      <c r="C86" s="146">
        <v>63202.1</v>
      </c>
    </row>
    <row r="87" spans="1:39" ht="43.5" customHeight="1" x14ac:dyDescent="0.3">
      <c r="A87" s="127" t="s">
        <v>463</v>
      </c>
      <c r="B87" s="128" t="s">
        <v>472</v>
      </c>
      <c r="C87" s="146">
        <v>8135.2</v>
      </c>
    </row>
    <row r="88" spans="1:39" ht="42.75" customHeight="1" x14ac:dyDescent="0.3">
      <c r="A88" s="127" t="s">
        <v>463</v>
      </c>
      <c r="B88" s="128" t="s">
        <v>473</v>
      </c>
      <c r="C88" s="146">
        <v>36214.199999999997</v>
      </c>
    </row>
    <row r="89" spans="1:39" ht="56.25" x14ac:dyDescent="0.3">
      <c r="A89" s="127" t="s">
        <v>474</v>
      </c>
      <c r="B89" s="128" t="s">
        <v>475</v>
      </c>
      <c r="C89" s="146">
        <v>5019</v>
      </c>
    </row>
    <row r="90" spans="1:39" ht="56.25" x14ac:dyDescent="0.3">
      <c r="A90" s="127" t="s">
        <v>474</v>
      </c>
      <c r="B90" s="128" t="s">
        <v>476</v>
      </c>
      <c r="C90" s="146">
        <v>6273.8</v>
      </c>
    </row>
    <row r="91" spans="1:39" ht="93.75" x14ac:dyDescent="0.3">
      <c r="A91" s="127" t="s">
        <v>477</v>
      </c>
      <c r="B91" s="128" t="s">
        <v>478</v>
      </c>
      <c r="C91" s="146">
        <v>1374.3</v>
      </c>
    </row>
    <row r="92" spans="1:39" ht="93.75" x14ac:dyDescent="0.3">
      <c r="A92" s="127" t="s">
        <v>477</v>
      </c>
      <c r="B92" s="128" t="s">
        <v>479</v>
      </c>
      <c r="C92" s="146">
        <v>5497.2</v>
      </c>
    </row>
    <row r="93" spans="1:39" ht="37.5" x14ac:dyDescent="0.3">
      <c r="A93" s="127" t="s">
        <v>480</v>
      </c>
      <c r="B93" s="152" t="s">
        <v>481</v>
      </c>
      <c r="C93" s="146">
        <v>636.6</v>
      </c>
    </row>
    <row r="94" spans="1:39" ht="39" customHeight="1" x14ac:dyDescent="0.3">
      <c r="A94" s="127" t="s">
        <v>482</v>
      </c>
      <c r="B94" s="128" t="s">
        <v>483</v>
      </c>
      <c r="C94" s="146">
        <v>1761.9</v>
      </c>
    </row>
    <row r="95" spans="1:39" ht="56.25" x14ac:dyDescent="0.3">
      <c r="A95" s="127" t="s">
        <v>484</v>
      </c>
      <c r="B95" s="152" t="s">
        <v>485</v>
      </c>
      <c r="C95" s="147">
        <v>19</v>
      </c>
    </row>
    <row r="96" spans="1:39" s="151" customFormat="1" x14ac:dyDescent="0.3">
      <c r="A96" s="206"/>
      <c r="B96" s="153" t="s">
        <v>486</v>
      </c>
      <c r="C96" s="202">
        <f>SUM(C98:C104)</f>
        <v>3451.3</v>
      </c>
      <c r="D96" s="165"/>
      <c r="E96" s="150"/>
      <c r="F96" s="150"/>
      <c r="G96" s="150"/>
      <c r="H96" s="150"/>
      <c r="I96" s="150"/>
      <c r="J96" s="150"/>
      <c r="K96" s="150"/>
      <c r="L96" s="150"/>
      <c r="M96" s="150"/>
      <c r="N96" s="150"/>
      <c r="O96" s="150"/>
      <c r="P96" s="150"/>
      <c r="Q96" s="150"/>
      <c r="R96" s="150"/>
      <c r="S96" s="150"/>
      <c r="T96" s="150"/>
      <c r="U96" s="150"/>
      <c r="V96" s="150"/>
      <c r="W96" s="150"/>
      <c r="X96" s="150"/>
      <c r="Y96" s="150"/>
      <c r="Z96" s="150"/>
      <c r="AA96" s="150"/>
      <c r="AB96" s="150"/>
      <c r="AC96" s="150"/>
      <c r="AD96" s="150"/>
      <c r="AE96" s="150"/>
      <c r="AF96" s="150"/>
      <c r="AG96" s="150"/>
      <c r="AH96" s="150"/>
      <c r="AI96" s="150"/>
      <c r="AJ96" s="150"/>
      <c r="AK96" s="150"/>
      <c r="AL96" s="150"/>
      <c r="AM96" s="150"/>
    </row>
    <row r="97" spans="1:39" x14ac:dyDescent="0.3">
      <c r="A97" s="206"/>
      <c r="B97" s="128" t="s">
        <v>0</v>
      </c>
      <c r="C97" s="146"/>
    </row>
    <row r="98" spans="1:39" ht="60.75" customHeight="1" x14ac:dyDescent="0.3">
      <c r="A98" s="127" t="s">
        <v>487</v>
      </c>
      <c r="B98" s="154" t="s">
        <v>488</v>
      </c>
      <c r="C98" s="146">
        <v>1000</v>
      </c>
    </row>
    <row r="99" spans="1:39" ht="60.75" customHeight="1" x14ac:dyDescent="0.3">
      <c r="A99" s="127" t="s">
        <v>487</v>
      </c>
      <c r="B99" s="154" t="s">
        <v>489</v>
      </c>
      <c r="C99" s="146">
        <v>1722.5</v>
      </c>
    </row>
    <row r="100" spans="1:39" ht="95.25" customHeight="1" x14ac:dyDescent="0.3">
      <c r="A100" s="127" t="s">
        <v>487</v>
      </c>
      <c r="B100" s="155" t="s">
        <v>490</v>
      </c>
      <c r="C100" s="146">
        <v>15</v>
      </c>
    </row>
    <row r="101" spans="1:39" ht="34.5" customHeight="1" x14ac:dyDescent="0.3">
      <c r="A101" s="127" t="s">
        <v>491</v>
      </c>
      <c r="B101" s="154" t="s">
        <v>492</v>
      </c>
      <c r="C101" s="146">
        <v>22</v>
      </c>
    </row>
    <row r="102" spans="1:39" ht="112.5" x14ac:dyDescent="0.3">
      <c r="A102" s="127" t="s">
        <v>487</v>
      </c>
      <c r="B102" s="155" t="s">
        <v>500</v>
      </c>
      <c r="C102" s="146">
        <v>347</v>
      </c>
    </row>
    <row r="103" spans="1:39" ht="119.25" customHeight="1" x14ac:dyDescent="0.3">
      <c r="A103" s="127" t="s">
        <v>487</v>
      </c>
      <c r="B103" s="155" t="s">
        <v>499</v>
      </c>
      <c r="C103" s="146">
        <v>296.8</v>
      </c>
    </row>
    <row r="104" spans="1:39" ht="96.75" customHeight="1" x14ac:dyDescent="0.3">
      <c r="A104" s="127" t="s">
        <v>487</v>
      </c>
      <c r="B104" s="155" t="s">
        <v>493</v>
      </c>
      <c r="C104" s="146">
        <v>48</v>
      </c>
    </row>
    <row r="105" spans="1:39" s="133" customFormat="1" ht="57.75" customHeight="1" x14ac:dyDescent="0.3">
      <c r="A105" s="125" t="s">
        <v>494</v>
      </c>
      <c r="B105" s="139" t="s">
        <v>495</v>
      </c>
      <c r="C105" s="202">
        <v>399.3</v>
      </c>
      <c r="D105" s="113"/>
      <c r="E105" s="132"/>
      <c r="F105" s="132"/>
      <c r="G105" s="132"/>
      <c r="H105" s="132"/>
      <c r="I105" s="132"/>
      <c r="J105" s="132"/>
      <c r="K105" s="132"/>
      <c r="L105" s="132"/>
      <c r="M105" s="132"/>
      <c r="N105" s="132"/>
      <c r="O105" s="132"/>
      <c r="P105" s="132"/>
      <c r="Q105" s="132"/>
      <c r="R105" s="132"/>
      <c r="S105" s="132"/>
      <c r="T105" s="132"/>
      <c r="U105" s="132"/>
      <c r="V105" s="132"/>
      <c r="W105" s="132"/>
      <c r="X105" s="132"/>
      <c r="Y105" s="132"/>
      <c r="Z105" s="132"/>
      <c r="AA105" s="132"/>
      <c r="AB105" s="132"/>
      <c r="AC105" s="132"/>
      <c r="AD105" s="132"/>
      <c r="AE105" s="132"/>
      <c r="AF105" s="132"/>
      <c r="AG105" s="132"/>
      <c r="AH105" s="132"/>
      <c r="AI105" s="132"/>
      <c r="AJ105" s="132"/>
      <c r="AK105" s="132"/>
      <c r="AL105" s="132"/>
      <c r="AM105" s="132"/>
    </row>
    <row r="106" spans="1:39" s="158" customFormat="1" x14ac:dyDescent="0.3">
      <c r="A106" s="207" t="s">
        <v>496</v>
      </c>
      <c r="B106" s="207"/>
      <c r="C106" s="156">
        <f>SUM(C10+C59)</f>
        <v>763816.60000000009</v>
      </c>
      <c r="D106" s="164"/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  <c r="X106" s="157"/>
      <c r="Y106" s="157"/>
      <c r="Z106" s="157"/>
      <c r="AA106" s="157"/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7"/>
      <c r="AL106" s="157"/>
      <c r="AM106" s="157"/>
    </row>
    <row r="107" spans="1:39" x14ac:dyDescent="0.3">
      <c r="A107" s="107"/>
      <c r="B107" s="112"/>
      <c r="C107" s="116"/>
    </row>
    <row r="108" spans="1:39" x14ac:dyDescent="0.3">
      <c r="A108" s="107"/>
      <c r="B108" s="108"/>
      <c r="C108" s="116"/>
      <c r="D108" s="159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</row>
    <row r="109" spans="1:39" x14ac:dyDescent="0.3">
      <c r="A109" s="107"/>
      <c r="B109" s="108"/>
      <c r="C109" s="116"/>
      <c r="D109" s="159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</row>
    <row r="110" spans="1:39" x14ac:dyDescent="0.3">
      <c r="A110" s="107"/>
      <c r="B110" s="108"/>
      <c r="C110" s="116"/>
      <c r="D110" s="159"/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115"/>
      <c r="Q110" s="115"/>
      <c r="R110" s="115"/>
      <c r="S110" s="115"/>
      <c r="T110" s="115"/>
      <c r="U110" s="115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15"/>
      <c r="AM110" s="115"/>
    </row>
    <row r="111" spans="1:39" x14ac:dyDescent="0.3">
      <c r="A111" s="107"/>
      <c r="B111" s="108"/>
      <c r="C111" s="116"/>
      <c r="D111" s="159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  <c r="O111" s="115"/>
      <c r="P111" s="115"/>
      <c r="Q111" s="115"/>
      <c r="R111" s="115"/>
      <c r="S111" s="115"/>
      <c r="T111" s="115"/>
      <c r="U111" s="115"/>
      <c r="V111" s="115"/>
      <c r="W111" s="115"/>
      <c r="X111" s="115"/>
      <c r="Y111" s="115"/>
      <c r="Z111" s="115"/>
      <c r="AA111" s="115"/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15"/>
      <c r="AM111" s="115"/>
    </row>
    <row r="112" spans="1:39" x14ac:dyDescent="0.3">
      <c r="A112" s="107"/>
      <c r="B112" s="108"/>
      <c r="C112" s="116"/>
      <c r="D112" s="159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15"/>
      <c r="AM112" s="115"/>
    </row>
    <row r="113" spans="1:39" x14ac:dyDescent="0.3">
      <c r="A113" s="107"/>
      <c r="B113" s="108"/>
      <c r="C113" s="116"/>
      <c r="D113" s="159"/>
      <c r="E113" s="115"/>
      <c r="F113" s="115"/>
      <c r="G113" s="115"/>
      <c r="H113" s="115"/>
      <c r="I113" s="115"/>
      <c r="J113" s="115"/>
      <c r="K113" s="115"/>
      <c r="L113" s="115"/>
      <c r="M113" s="115"/>
      <c r="N113" s="115"/>
      <c r="O113" s="115"/>
      <c r="P113" s="115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15"/>
      <c r="AM113" s="115"/>
    </row>
    <row r="114" spans="1:39" x14ac:dyDescent="0.3">
      <c r="A114" s="107"/>
      <c r="B114" s="108"/>
      <c r="C114" s="116"/>
      <c r="D114" s="159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</row>
    <row r="115" spans="1:39" x14ac:dyDescent="0.3">
      <c r="A115" s="107"/>
      <c r="B115" s="108"/>
      <c r="C115" s="116"/>
      <c r="D115" s="159"/>
      <c r="E115" s="115"/>
      <c r="F115" s="115"/>
      <c r="G115" s="115"/>
      <c r="H115" s="115"/>
      <c r="I115" s="115"/>
      <c r="J115" s="115"/>
      <c r="K115" s="115"/>
      <c r="L115" s="115"/>
      <c r="M115" s="115"/>
      <c r="N115" s="115"/>
      <c r="O115" s="115"/>
      <c r="P115" s="115"/>
      <c r="Q115" s="115"/>
      <c r="R115" s="115"/>
      <c r="S115" s="115"/>
      <c r="T115" s="115"/>
      <c r="U115" s="115"/>
      <c r="V115" s="115"/>
      <c r="W115" s="115"/>
      <c r="X115" s="115"/>
      <c r="Y115" s="115"/>
      <c r="Z115" s="115"/>
      <c r="AA115" s="115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</row>
    <row r="116" spans="1:39" x14ac:dyDescent="0.3">
      <c r="A116" s="107"/>
      <c r="B116" s="108"/>
      <c r="C116" s="116"/>
      <c r="D116" s="159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15"/>
      <c r="P116" s="115"/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</row>
    <row r="117" spans="1:39" x14ac:dyDescent="0.3">
      <c r="A117" s="107"/>
      <c r="B117" s="108"/>
      <c r="C117" s="116"/>
      <c r="D117" s="159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</row>
    <row r="118" spans="1:39" x14ac:dyDescent="0.3">
      <c r="A118" s="107"/>
      <c r="B118" s="108"/>
      <c r="C118" s="116"/>
      <c r="D118" s="159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115"/>
      <c r="P118" s="115"/>
      <c r="Q118" s="115"/>
      <c r="R118" s="115"/>
      <c r="S118" s="115"/>
      <c r="T118" s="115"/>
      <c r="U118" s="115"/>
      <c r="V118" s="115"/>
      <c r="W118" s="115"/>
      <c r="X118" s="115"/>
      <c r="Y118" s="115"/>
      <c r="Z118" s="115"/>
      <c r="AA118" s="115"/>
      <c r="AB118" s="115"/>
      <c r="AC118" s="115"/>
      <c r="AD118" s="115"/>
      <c r="AE118" s="115"/>
      <c r="AF118" s="115"/>
      <c r="AG118" s="115"/>
      <c r="AH118" s="115"/>
      <c r="AI118" s="115"/>
      <c r="AJ118" s="115"/>
      <c r="AK118" s="115"/>
      <c r="AL118" s="115"/>
      <c r="AM118" s="115"/>
    </row>
    <row r="119" spans="1:39" x14ac:dyDescent="0.3">
      <c r="A119" s="107"/>
      <c r="B119" s="108"/>
      <c r="C119" s="116"/>
      <c r="D119" s="159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</row>
    <row r="120" spans="1:39" x14ac:dyDescent="0.3">
      <c r="A120" s="107"/>
      <c r="B120" s="108"/>
      <c r="C120" s="116"/>
      <c r="D120" s="159"/>
      <c r="E120" s="115"/>
      <c r="F120" s="115"/>
      <c r="G120" s="115"/>
      <c r="H120" s="115"/>
      <c r="I120" s="115"/>
      <c r="J120" s="115"/>
      <c r="K120" s="115"/>
      <c r="L120" s="115"/>
      <c r="M120" s="115"/>
      <c r="N120" s="115"/>
      <c r="O120" s="115"/>
      <c r="P120" s="115"/>
      <c r="Q120" s="115"/>
      <c r="R120" s="115"/>
      <c r="S120" s="115"/>
      <c r="T120" s="115"/>
      <c r="U120" s="115"/>
      <c r="V120" s="115"/>
      <c r="W120" s="115"/>
      <c r="X120" s="115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</row>
    <row r="121" spans="1:39" x14ac:dyDescent="0.3">
      <c r="A121" s="107"/>
      <c r="B121" s="108"/>
      <c r="C121" s="116"/>
      <c r="D121" s="159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</row>
    <row r="122" spans="1:39" x14ac:dyDescent="0.3">
      <c r="A122" s="107"/>
      <c r="B122" s="108"/>
      <c r="C122" s="116"/>
      <c r="D122" s="159"/>
      <c r="E122" s="115"/>
      <c r="F122" s="115"/>
      <c r="G122" s="115"/>
      <c r="H122" s="115"/>
      <c r="I122" s="115"/>
      <c r="J122" s="115"/>
      <c r="K122" s="115"/>
      <c r="L122" s="115"/>
      <c r="M122" s="115"/>
      <c r="N122" s="115"/>
      <c r="O122" s="115"/>
      <c r="P122" s="115"/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115"/>
      <c r="AM122" s="115"/>
    </row>
    <row r="123" spans="1:39" x14ac:dyDescent="0.3">
      <c r="A123" s="107"/>
      <c r="B123" s="108"/>
      <c r="C123" s="116"/>
      <c r="D123" s="159"/>
      <c r="E123" s="115"/>
      <c r="F123" s="115"/>
      <c r="G123" s="115"/>
      <c r="H123" s="115"/>
      <c r="I123" s="115"/>
      <c r="J123" s="115"/>
      <c r="K123" s="115"/>
      <c r="L123" s="115"/>
      <c r="M123" s="115"/>
      <c r="N123" s="115"/>
      <c r="O123" s="115"/>
      <c r="P123" s="115"/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115"/>
      <c r="AM123" s="115"/>
    </row>
    <row r="124" spans="1:39" x14ac:dyDescent="0.3">
      <c r="A124" s="107"/>
      <c r="B124" s="108"/>
      <c r="C124" s="116"/>
      <c r="D124" s="159"/>
      <c r="E124" s="115"/>
      <c r="F124" s="115"/>
      <c r="G124" s="115"/>
      <c r="H124" s="115"/>
      <c r="I124" s="115"/>
      <c r="J124" s="115"/>
      <c r="K124" s="115"/>
      <c r="L124" s="115"/>
      <c r="M124" s="115"/>
      <c r="N124" s="115"/>
      <c r="O124" s="115"/>
      <c r="P124" s="115"/>
      <c r="Q124" s="115"/>
      <c r="R124" s="115"/>
      <c r="S124" s="115"/>
      <c r="T124" s="115"/>
      <c r="U124" s="115"/>
      <c r="V124" s="115"/>
      <c r="W124" s="115"/>
      <c r="X124" s="115"/>
      <c r="Y124" s="115"/>
      <c r="Z124" s="115"/>
      <c r="AA124" s="115"/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115"/>
      <c r="AM124" s="115"/>
    </row>
    <row r="125" spans="1:39" x14ac:dyDescent="0.3">
      <c r="A125" s="107"/>
      <c r="B125" s="108"/>
      <c r="C125" s="116"/>
      <c r="D125" s="159"/>
      <c r="E125" s="115"/>
      <c r="F125" s="115"/>
      <c r="G125" s="115"/>
      <c r="H125" s="115"/>
      <c r="I125" s="115"/>
      <c r="J125" s="115"/>
      <c r="K125" s="115"/>
      <c r="L125" s="115"/>
      <c r="M125" s="115"/>
      <c r="N125" s="115"/>
      <c r="O125" s="115"/>
      <c r="P125" s="115"/>
      <c r="Q125" s="115"/>
      <c r="R125" s="115"/>
      <c r="S125" s="115"/>
      <c r="T125" s="115"/>
      <c r="U125" s="115"/>
      <c r="V125" s="115"/>
      <c r="W125" s="115"/>
      <c r="X125" s="115"/>
      <c r="Y125" s="115"/>
      <c r="Z125" s="115"/>
      <c r="AA125" s="115"/>
      <c r="AB125" s="115"/>
      <c r="AC125" s="115"/>
      <c r="AD125" s="115"/>
      <c r="AE125" s="115"/>
      <c r="AF125" s="115"/>
      <c r="AG125" s="115"/>
      <c r="AH125" s="115"/>
      <c r="AI125" s="115"/>
      <c r="AJ125" s="115"/>
      <c r="AK125" s="115"/>
      <c r="AL125" s="115"/>
      <c r="AM125" s="115"/>
    </row>
    <row r="126" spans="1:39" x14ac:dyDescent="0.3">
      <c r="A126" s="107"/>
      <c r="B126" s="108"/>
      <c r="C126" s="116"/>
      <c r="D126" s="159"/>
      <c r="E126" s="115"/>
      <c r="F126" s="115"/>
      <c r="G126" s="115"/>
      <c r="H126" s="115"/>
      <c r="I126" s="115"/>
      <c r="J126" s="115"/>
      <c r="K126" s="115"/>
      <c r="L126" s="115"/>
      <c r="M126" s="115"/>
      <c r="N126" s="115"/>
      <c r="O126" s="115"/>
      <c r="P126" s="115"/>
      <c r="Q126" s="115"/>
      <c r="R126" s="115"/>
      <c r="S126" s="115"/>
      <c r="T126" s="115"/>
      <c r="U126" s="115"/>
      <c r="V126" s="115"/>
      <c r="W126" s="115"/>
      <c r="X126" s="115"/>
      <c r="Y126" s="115"/>
      <c r="Z126" s="115"/>
      <c r="AA126" s="115"/>
      <c r="AB126" s="115"/>
      <c r="AC126" s="115"/>
      <c r="AD126" s="115"/>
      <c r="AE126" s="115"/>
      <c r="AF126" s="115"/>
      <c r="AG126" s="115"/>
      <c r="AH126" s="115"/>
      <c r="AI126" s="115"/>
      <c r="AJ126" s="115"/>
      <c r="AK126" s="115"/>
      <c r="AL126" s="115"/>
      <c r="AM126" s="115"/>
    </row>
    <row r="127" spans="1:39" x14ac:dyDescent="0.3">
      <c r="A127" s="107"/>
      <c r="B127" s="108"/>
      <c r="C127" s="116"/>
      <c r="D127" s="159"/>
      <c r="E127" s="115"/>
      <c r="F127" s="115"/>
      <c r="G127" s="115"/>
      <c r="H127" s="115"/>
      <c r="I127" s="115"/>
      <c r="J127" s="115"/>
      <c r="K127" s="115"/>
      <c r="L127" s="115"/>
      <c r="M127" s="115"/>
      <c r="N127" s="115"/>
      <c r="O127" s="115"/>
      <c r="P127" s="115"/>
      <c r="Q127" s="115"/>
      <c r="R127" s="115"/>
      <c r="S127" s="115"/>
      <c r="T127" s="115"/>
      <c r="U127" s="115"/>
      <c r="V127" s="115"/>
      <c r="W127" s="115"/>
      <c r="X127" s="115"/>
      <c r="Y127" s="115"/>
      <c r="Z127" s="115"/>
      <c r="AA127" s="115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</row>
    <row r="128" spans="1:39" x14ac:dyDescent="0.3">
      <c r="A128" s="107"/>
      <c r="B128" s="108"/>
      <c r="C128" s="116"/>
      <c r="D128" s="159"/>
      <c r="E128" s="115"/>
      <c r="F128" s="115"/>
      <c r="G128" s="115"/>
      <c r="H128" s="115"/>
      <c r="I128" s="115"/>
      <c r="J128" s="115"/>
      <c r="K128" s="115"/>
      <c r="L128" s="115"/>
      <c r="M128" s="115"/>
      <c r="N128" s="115"/>
      <c r="O128" s="115"/>
      <c r="P128" s="115"/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115"/>
      <c r="AC128" s="115"/>
      <c r="AD128" s="115"/>
      <c r="AE128" s="115"/>
      <c r="AF128" s="115"/>
      <c r="AG128" s="115"/>
      <c r="AH128" s="115"/>
      <c r="AI128" s="115"/>
      <c r="AJ128" s="115"/>
      <c r="AK128" s="115"/>
      <c r="AL128" s="115"/>
      <c r="AM128" s="115"/>
    </row>
    <row r="129" spans="1:39" x14ac:dyDescent="0.3">
      <c r="A129" s="107"/>
      <c r="B129" s="108"/>
      <c r="C129" s="116"/>
      <c r="D129" s="159"/>
      <c r="E129" s="115"/>
      <c r="F129" s="115"/>
      <c r="G129" s="115"/>
      <c r="H129" s="115"/>
      <c r="I129" s="115"/>
      <c r="J129" s="115"/>
      <c r="K129" s="115"/>
      <c r="L129" s="115"/>
      <c r="M129" s="115"/>
      <c r="N129" s="115"/>
      <c r="O129" s="115"/>
      <c r="P129" s="115"/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  <c r="AC129" s="115"/>
      <c r="AD129" s="115"/>
      <c r="AE129" s="115"/>
      <c r="AF129" s="115"/>
      <c r="AG129" s="115"/>
      <c r="AH129" s="115"/>
      <c r="AI129" s="115"/>
      <c r="AJ129" s="115"/>
      <c r="AK129" s="115"/>
      <c r="AL129" s="115"/>
      <c r="AM129" s="115"/>
    </row>
    <row r="130" spans="1:39" x14ac:dyDescent="0.3">
      <c r="A130" s="107"/>
      <c r="B130" s="108"/>
      <c r="C130" s="116"/>
      <c r="D130" s="159"/>
      <c r="E130" s="115"/>
      <c r="F130" s="115"/>
      <c r="G130" s="115"/>
      <c r="H130" s="115"/>
      <c r="I130" s="115"/>
      <c r="J130" s="115"/>
      <c r="K130" s="115"/>
      <c r="L130" s="115"/>
      <c r="M130" s="115"/>
      <c r="N130" s="115"/>
      <c r="O130" s="115"/>
      <c r="P130" s="115"/>
      <c r="Q130" s="115"/>
      <c r="R130" s="115"/>
      <c r="S130" s="115"/>
      <c r="T130" s="115"/>
      <c r="U130" s="115"/>
      <c r="V130" s="115"/>
      <c r="W130" s="115"/>
      <c r="X130" s="115"/>
      <c r="Y130" s="115"/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15"/>
      <c r="AM130" s="115"/>
    </row>
    <row r="131" spans="1:39" x14ac:dyDescent="0.3">
      <c r="A131" s="107"/>
      <c r="B131" s="108"/>
      <c r="C131" s="116"/>
      <c r="D131" s="159"/>
      <c r="E131" s="115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</row>
    <row r="132" spans="1:39" x14ac:dyDescent="0.3">
      <c r="A132" s="107"/>
      <c r="B132" s="108"/>
      <c r="C132" s="116"/>
      <c r="D132" s="159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</row>
    <row r="133" spans="1:39" x14ac:dyDescent="0.3">
      <c r="A133" s="107"/>
      <c r="B133" s="108"/>
      <c r="C133" s="116"/>
      <c r="D133" s="159"/>
      <c r="E133" s="115"/>
      <c r="F133" s="115"/>
      <c r="G133" s="115"/>
      <c r="H133" s="115"/>
      <c r="I133" s="115"/>
      <c r="J133" s="115"/>
      <c r="K133" s="115"/>
      <c r="L133" s="115"/>
      <c r="M133" s="115"/>
      <c r="N133" s="115"/>
      <c r="O133" s="115"/>
      <c r="P133" s="115"/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  <c r="AM133" s="115"/>
    </row>
    <row r="134" spans="1:39" x14ac:dyDescent="0.3">
      <c r="A134" s="107"/>
      <c r="B134" s="108"/>
      <c r="C134" s="116"/>
      <c r="D134" s="159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5"/>
      <c r="P134" s="115"/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  <c r="AC134" s="115"/>
      <c r="AD134" s="115"/>
      <c r="AE134" s="115"/>
      <c r="AF134" s="115"/>
      <c r="AG134" s="115"/>
      <c r="AH134" s="115"/>
      <c r="AI134" s="115"/>
      <c r="AJ134" s="115"/>
      <c r="AK134" s="115"/>
      <c r="AL134" s="115"/>
      <c r="AM134" s="115"/>
    </row>
    <row r="135" spans="1:39" x14ac:dyDescent="0.3">
      <c r="A135" s="107"/>
      <c r="B135" s="108"/>
      <c r="C135" s="116"/>
      <c r="D135" s="159"/>
      <c r="E135" s="115"/>
      <c r="F135" s="115"/>
      <c r="G135" s="115"/>
      <c r="H135" s="115"/>
      <c r="I135" s="115"/>
      <c r="J135" s="115"/>
      <c r="K135" s="115"/>
      <c r="L135" s="115"/>
      <c r="M135" s="115"/>
      <c r="N135" s="115"/>
      <c r="O135" s="115"/>
      <c r="P135" s="115"/>
      <c r="Q135" s="115"/>
      <c r="R135" s="115"/>
      <c r="S135" s="115"/>
      <c r="T135" s="115"/>
      <c r="U135" s="115"/>
      <c r="V135" s="115"/>
      <c r="W135" s="115"/>
      <c r="X135" s="115"/>
      <c r="Y135" s="115"/>
      <c r="Z135" s="115"/>
      <c r="AA135" s="115"/>
      <c r="AB135" s="115"/>
      <c r="AC135" s="115"/>
      <c r="AD135" s="115"/>
      <c r="AE135" s="115"/>
      <c r="AF135" s="115"/>
      <c r="AG135" s="115"/>
      <c r="AH135" s="115"/>
      <c r="AI135" s="115"/>
      <c r="AJ135" s="115"/>
      <c r="AK135" s="115"/>
      <c r="AL135" s="115"/>
      <c r="AM135" s="115"/>
    </row>
    <row r="136" spans="1:39" x14ac:dyDescent="0.3">
      <c r="A136" s="107"/>
      <c r="B136" s="108"/>
      <c r="C136" s="116"/>
      <c r="D136" s="159"/>
      <c r="E136" s="115"/>
      <c r="F136" s="115"/>
      <c r="G136" s="115"/>
      <c r="H136" s="115"/>
      <c r="I136" s="115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  <c r="AC136" s="115"/>
      <c r="AD136" s="115"/>
      <c r="AE136" s="115"/>
      <c r="AF136" s="115"/>
      <c r="AG136" s="115"/>
      <c r="AH136" s="115"/>
      <c r="AI136" s="115"/>
      <c r="AJ136" s="115"/>
      <c r="AK136" s="115"/>
      <c r="AL136" s="115"/>
      <c r="AM136" s="115"/>
    </row>
    <row r="137" spans="1:39" x14ac:dyDescent="0.3">
      <c r="A137" s="107"/>
      <c r="B137" s="108"/>
      <c r="C137" s="116"/>
      <c r="D137" s="159"/>
      <c r="E137" s="115"/>
      <c r="F137" s="115"/>
      <c r="G137" s="115"/>
      <c r="H137" s="115"/>
      <c r="I137" s="115"/>
      <c r="J137" s="115"/>
      <c r="K137" s="115"/>
      <c r="L137" s="115"/>
      <c r="M137" s="115"/>
      <c r="N137" s="115"/>
      <c r="O137" s="115"/>
      <c r="P137" s="115"/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  <c r="AC137" s="115"/>
      <c r="AD137" s="115"/>
      <c r="AE137" s="115"/>
      <c r="AF137" s="115"/>
      <c r="AG137" s="115"/>
      <c r="AH137" s="115"/>
      <c r="AI137" s="115"/>
      <c r="AJ137" s="115"/>
      <c r="AK137" s="115"/>
      <c r="AL137" s="115"/>
      <c r="AM137" s="115"/>
    </row>
    <row r="138" spans="1:39" x14ac:dyDescent="0.3">
      <c r="A138" s="107"/>
      <c r="B138" s="108"/>
      <c r="C138" s="116"/>
      <c r="D138" s="159"/>
      <c r="E138" s="115"/>
      <c r="F138" s="115"/>
      <c r="G138" s="115"/>
      <c r="H138" s="115"/>
      <c r="I138" s="115"/>
      <c r="J138" s="115"/>
      <c r="K138" s="115"/>
      <c r="L138" s="115"/>
      <c r="M138" s="115"/>
      <c r="N138" s="115"/>
      <c r="O138" s="115"/>
      <c r="P138" s="115"/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  <c r="AC138" s="115"/>
      <c r="AD138" s="115"/>
      <c r="AE138" s="115"/>
      <c r="AF138" s="115"/>
      <c r="AG138" s="115"/>
      <c r="AH138" s="115"/>
      <c r="AI138" s="115"/>
      <c r="AJ138" s="115"/>
      <c r="AK138" s="115"/>
      <c r="AL138" s="115"/>
      <c r="AM138" s="115"/>
    </row>
    <row r="139" spans="1:39" x14ac:dyDescent="0.3">
      <c r="A139" s="107"/>
      <c r="B139" s="108"/>
      <c r="C139" s="116"/>
      <c r="D139" s="159"/>
      <c r="E139" s="115"/>
      <c r="F139" s="115"/>
      <c r="G139" s="115"/>
      <c r="H139" s="115"/>
      <c r="I139" s="115"/>
      <c r="J139" s="115"/>
      <c r="K139" s="115"/>
      <c r="L139" s="115"/>
      <c r="M139" s="115"/>
      <c r="N139" s="115"/>
      <c r="O139" s="115"/>
      <c r="P139" s="115"/>
      <c r="Q139" s="115"/>
      <c r="R139" s="115"/>
      <c r="S139" s="115"/>
      <c r="T139" s="115"/>
      <c r="U139" s="115"/>
      <c r="V139" s="115"/>
      <c r="W139" s="115"/>
      <c r="X139" s="115"/>
      <c r="Y139" s="115"/>
      <c r="Z139" s="115"/>
      <c r="AA139" s="115"/>
      <c r="AB139" s="115"/>
      <c r="AC139" s="115"/>
      <c r="AD139" s="115"/>
      <c r="AE139" s="115"/>
      <c r="AF139" s="115"/>
      <c r="AG139" s="115"/>
      <c r="AH139" s="115"/>
      <c r="AI139" s="115"/>
      <c r="AJ139" s="115"/>
      <c r="AK139" s="115"/>
      <c r="AL139" s="115"/>
      <c r="AM139" s="115"/>
    </row>
    <row r="140" spans="1:39" x14ac:dyDescent="0.3">
      <c r="A140" s="107"/>
      <c r="B140" s="108"/>
      <c r="C140" s="116"/>
      <c r="D140" s="159"/>
      <c r="E140" s="115"/>
      <c r="F140" s="115"/>
      <c r="G140" s="115"/>
      <c r="H140" s="115"/>
      <c r="I140" s="115"/>
      <c r="J140" s="115"/>
      <c r="K140" s="115"/>
      <c r="L140" s="115"/>
      <c r="M140" s="115"/>
      <c r="N140" s="115"/>
      <c r="O140" s="115"/>
      <c r="P140" s="115"/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L140" s="115"/>
      <c r="AM140" s="115"/>
    </row>
    <row r="141" spans="1:39" x14ac:dyDescent="0.3">
      <c r="A141" s="107"/>
      <c r="B141" s="108"/>
      <c r="C141" s="116"/>
      <c r="D141" s="159"/>
      <c r="E141" s="115"/>
      <c r="F141" s="115"/>
      <c r="G141" s="115"/>
      <c r="H141" s="115"/>
      <c r="I141" s="115"/>
      <c r="J141" s="115"/>
      <c r="K141" s="115"/>
      <c r="L141" s="115"/>
      <c r="M141" s="115"/>
      <c r="N141" s="115"/>
      <c r="O141" s="115"/>
      <c r="P141" s="115"/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115"/>
      <c r="AM141" s="115"/>
    </row>
    <row r="142" spans="1:39" x14ac:dyDescent="0.3">
      <c r="A142" s="107"/>
      <c r="B142" s="108"/>
      <c r="C142" s="116"/>
      <c r="D142" s="159"/>
      <c r="E142" s="115"/>
      <c r="F142" s="115"/>
      <c r="G142" s="115"/>
      <c r="H142" s="115"/>
      <c r="I142" s="115"/>
      <c r="J142" s="115"/>
      <c r="K142" s="115"/>
      <c r="L142" s="115"/>
      <c r="M142" s="115"/>
      <c r="N142" s="115"/>
      <c r="O142" s="115"/>
      <c r="P142" s="115"/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  <c r="AC142" s="115"/>
      <c r="AD142" s="115"/>
      <c r="AE142" s="115"/>
      <c r="AF142" s="115"/>
      <c r="AG142" s="115"/>
      <c r="AH142" s="115"/>
      <c r="AI142" s="115"/>
      <c r="AJ142" s="115"/>
      <c r="AK142" s="115"/>
      <c r="AL142" s="115"/>
      <c r="AM142" s="115"/>
    </row>
    <row r="143" spans="1:39" x14ac:dyDescent="0.3">
      <c r="A143" s="107"/>
      <c r="B143" s="108"/>
      <c r="C143" s="116"/>
      <c r="D143" s="159"/>
      <c r="E143" s="115"/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  <c r="AC143" s="115"/>
      <c r="AD143" s="115"/>
      <c r="AE143" s="115"/>
      <c r="AF143" s="115"/>
      <c r="AG143" s="115"/>
      <c r="AH143" s="115"/>
      <c r="AI143" s="115"/>
      <c r="AJ143" s="115"/>
      <c r="AK143" s="115"/>
      <c r="AL143" s="115"/>
      <c r="AM143" s="115"/>
    </row>
    <row r="144" spans="1:39" x14ac:dyDescent="0.3">
      <c r="A144" s="107"/>
      <c r="B144" s="108"/>
      <c r="C144" s="116"/>
      <c r="D144" s="159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</row>
    <row r="145" spans="1:39" x14ac:dyDescent="0.3">
      <c r="A145" s="107"/>
      <c r="B145" s="108"/>
      <c r="C145" s="116"/>
      <c r="D145" s="159"/>
      <c r="E145" s="115"/>
      <c r="F145" s="115"/>
      <c r="G145" s="115"/>
      <c r="H145" s="115"/>
      <c r="I145" s="115"/>
      <c r="J145" s="115"/>
      <c r="K145" s="115"/>
      <c r="L145" s="115"/>
      <c r="M145" s="115"/>
      <c r="N145" s="115"/>
      <c r="O145" s="115"/>
      <c r="P145" s="115"/>
      <c r="Q145" s="115"/>
      <c r="R145" s="115"/>
      <c r="S145" s="115"/>
      <c r="T145" s="115"/>
      <c r="U145" s="115"/>
      <c r="V145" s="115"/>
      <c r="W145" s="115"/>
      <c r="X145" s="115"/>
      <c r="Y145" s="115"/>
      <c r="Z145" s="115"/>
      <c r="AA145" s="115"/>
      <c r="AB145" s="115"/>
      <c r="AC145" s="115"/>
      <c r="AD145" s="115"/>
      <c r="AE145" s="115"/>
      <c r="AF145" s="115"/>
      <c r="AG145" s="115"/>
      <c r="AH145" s="115"/>
      <c r="AI145" s="115"/>
      <c r="AJ145" s="115"/>
      <c r="AK145" s="115"/>
      <c r="AL145" s="115"/>
      <c r="AM145" s="115"/>
    </row>
    <row r="146" spans="1:39" x14ac:dyDescent="0.3">
      <c r="A146" s="107"/>
      <c r="B146" s="108"/>
      <c r="C146" s="116"/>
      <c r="D146" s="159"/>
      <c r="E146" s="115"/>
      <c r="F146" s="115"/>
      <c r="G146" s="115"/>
      <c r="H146" s="115"/>
      <c r="I146" s="115"/>
      <c r="J146" s="115"/>
      <c r="K146" s="115"/>
      <c r="L146" s="115"/>
      <c r="M146" s="115"/>
      <c r="N146" s="115"/>
      <c r="O146" s="115"/>
      <c r="P146" s="115"/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  <c r="AC146" s="115"/>
      <c r="AD146" s="115"/>
      <c r="AE146" s="115"/>
      <c r="AF146" s="115"/>
      <c r="AG146" s="115"/>
      <c r="AH146" s="115"/>
      <c r="AI146" s="115"/>
      <c r="AJ146" s="115"/>
      <c r="AK146" s="115"/>
      <c r="AL146" s="115"/>
      <c r="AM146" s="115"/>
    </row>
    <row r="147" spans="1:39" x14ac:dyDescent="0.3">
      <c r="A147" s="107"/>
      <c r="B147" s="108"/>
      <c r="C147" s="116"/>
      <c r="D147" s="159"/>
      <c r="E147" s="115"/>
      <c r="F147" s="115"/>
      <c r="G147" s="115"/>
      <c r="H147" s="115"/>
      <c r="I147" s="115"/>
      <c r="J147" s="115"/>
      <c r="K147" s="115"/>
      <c r="L147" s="115"/>
      <c r="M147" s="115"/>
      <c r="N147" s="115"/>
      <c r="O147" s="115"/>
      <c r="P147" s="115"/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  <c r="AC147" s="115"/>
      <c r="AD147" s="115"/>
      <c r="AE147" s="115"/>
      <c r="AF147" s="115"/>
      <c r="AG147" s="115"/>
      <c r="AH147" s="115"/>
      <c r="AI147" s="115"/>
      <c r="AJ147" s="115"/>
      <c r="AK147" s="115"/>
      <c r="AL147" s="115"/>
      <c r="AM147" s="115"/>
    </row>
    <row r="148" spans="1:39" x14ac:dyDescent="0.3">
      <c r="A148" s="107"/>
      <c r="B148" s="108"/>
      <c r="C148" s="116"/>
      <c r="D148" s="159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  <c r="AC148" s="115"/>
      <c r="AD148" s="115"/>
      <c r="AE148" s="115"/>
      <c r="AF148" s="115"/>
      <c r="AG148" s="115"/>
      <c r="AH148" s="115"/>
      <c r="AI148" s="115"/>
      <c r="AJ148" s="115"/>
      <c r="AK148" s="115"/>
      <c r="AL148" s="115"/>
      <c r="AM148" s="115"/>
    </row>
    <row r="149" spans="1:39" x14ac:dyDescent="0.3">
      <c r="A149" s="107"/>
      <c r="B149" s="108"/>
      <c r="C149" s="116"/>
      <c r="D149" s="159"/>
      <c r="E149" s="115"/>
      <c r="F149" s="115"/>
      <c r="G149" s="115"/>
      <c r="H149" s="115"/>
      <c r="I149" s="115"/>
      <c r="J149" s="115"/>
      <c r="K149" s="115"/>
      <c r="L149" s="115"/>
      <c r="M149" s="115"/>
      <c r="N149" s="115"/>
      <c r="O149" s="115"/>
      <c r="P149" s="115"/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  <c r="AC149" s="115"/>
      <c r="AD149" s="115"/>
      <c r="AE149" s="115"/>
      <c r="AF149" s="115"/>
      <c r="AG149" s="115"/>
      <c r="AH149" s="115"/>
      <c r="AI149" s="115"/>
      <c r="AJ149" s="115"/>
      <c r="AK149" s="115"/>
      <c r="AL149" s="115"/>
      <c r="AM149" s="115"/>
    </row>
    <row r="150" spans="1:39" x14ac:dyDescent="0.3">
      <c r="A150" s="107"/>
      <c r="B150" s="108"/>
      <c r="C150" s="116"/>
      <c r="D150" s="159"/>
      <c r="E150" s="115"/>
      <c r="F150" s="115"/>
      <c r="G150" s="115"/>
      <c r="H150" s="115"/>
      <c r="I150" s="115"/>
      <c r="J150" s="115"/>
      <c r="K150" s="115"/>
      <c r="L150" s="115"/>
      <c r="M150" s="115"/>
      <c r="N150" s="115"/>
      <c r="O150" s="115"/>
      <c r="P150" s="115"/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  <c r="AC150" s="115"/>
      <c r="AD150" s="115"/>
      <c r="AE150" s="115"/>
      <c r="AF150" s="115"/>
      <c r="AG150" s="115"/>
      <c r="AH150" s="115"/>
      <c r="AI150" s="115"/>
      <c r="AJ150" s="115"/>
      <c r="AK150" s="115"/>
      <c r="AL150" s="115"/>
      <c r="AM150" s="115"/>
    </row>
    <row r="151" spans="1:39" x14ac:dyDescent="0.3">
      <c r="A151" s="107"/>
      <c r="B151" s="108"/>
      <c r="C151" s="116"/>
      <c r="D151" s="159"/>
      <c r="E151" s="115"/>
      <c r="F151" s="115"/>
      <c r="G151" s="115"/>
      <c r="H151" s="115"/>
      <c r="I151" s="115"/>
      <c r="J151" s="115"/>
      <c r="K151" s="115"/>
      <c r="L151" s="115"/>
      <c r="M151" s="115"/>
      <c r="N151" s="115"/>
      <c r="O151" s="115"/>
      <c r="P151" s="115"/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  <c r="AC151" s="115"/>
      <c r="AD151" s="115"/>
      <c r="AE151" s="115"/>
      <c r="AF151" s="115"/>
      <c r="AG151" s="115"/>
      <c r="AH151" s="115"/>
      <c r="AI151" s="115"/>
      <c r="AJ151" s="115"/>
      <c r="AK151" s="115"/>
      <c r="AL151" s="115"/>
      <c r="AM151" s="115"/>
    </row>
    <row r="152" spans="1:39" x14ac:dyDescent="0.3">
      <c r="A152" s="107"/>
      <c r="B152" s="108"/>
      <c r="C152" s="116"/>
      <c r="D152" s="159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5"/>
      <c r="AJ152" s="115"/>
      <c r="AK152" s="115"/>
      <c r="AL152" s="115"/>
      <c r="AM152" s="115"/>
    </row>
    <row r="153" spans="1:39" x14ac:dyDescent="0.3">
      <c r="A153" s="107"/>
      <c r="B153" s="108"/>
      <c r="C153" s="116"/>
      <c r="D153" s="159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  <c r="AC153" s="115"/>
      <c r="AD153" s="115"/>
      <c r="AE153" s="115"/>
      <c r="AF153" s="115"/>
      <c r="AG153" s="115"/>
      <c r="AH153" s="115"/>
      <c r="AI153" s="115"/>
      <c r="AJ153" s="115"/>
      <c r="AK153" s="115"/>
      <c r="AL153" s="115"/>
      <c r="AM153" s="115"/>
    </row>
    <row r="154" spans="1:39" x14ac:dyDescent="0.3">
      <c r="A154" s="107"/>
      <c r="B154" s="108"/>
      <c r="C154" s="116"/>
      <c r="D154" s="159"/>
      <c r="E154" s="115"/>
      <c r="F154" s="115"/>
      <c r="G154" s="115"/>
      <c r="H154" s="115"/>
      <c r="I154" s="115"/>
      <c r="J154" s="115"/>
      <c r="K154" s="115"/>
      <c r="L154" s="115"/>
      <c r="M154" s="115"/>
      <c r="N154" s="115"/>
      <c r="O154" s="115"/>
      <c r="P154" s="115"/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  <c r="AC154" s="115"/>
      <c r="AD154" s="115"/>
      <c r="AE154" s="115"/>
      <c r="AF154" s="115"/>
      <c r="AG154" s="115"/>
      <c r="AH154" s="115"/>
      <c r="AI154" s="115"/>
      <c r="AJ154" s="115"/>
      <c r="AK154" s="115"/>
      <c r="AL154" s="115"/>
      <c r="AM154" s="115"/>
    </row>
    <row r="155" spans="1:39" x14ac:dyDescent="0.3">
      <c r="A155" s="107"/>
      <c r="B155" s="108"/>
      <c r="C155" s="116"/>
      <c r="D155" s="159"/>
      <c r="E155" s="115"/>
      <c r="F155" s="115"/>
      <c r="G155" s="115"/>
      <c r="H155" s="115"/>
      <c r="I155" s="115"/>
      <c r="J155" s="115"/>
      <c r="K155" s="115"/>
      <c r="L155" s="115"/>
      <c r="M155" s="115"/>
      <c r="N155" s="115"/>
      <c r="O155" s="115"/>
      <c r="P155" s="115"/>
      <c r="Q155" s="115"/>
      <c r="R155" s="115"/>
      <c r="S155" s="115"/>
      <c r="T155" s="115"/>
      <c r="U155" s="115"/>
      <c r="V155" s="115"/>
      <c r="W155" s="115"/>
      <c r="X155" s="115"/>
      <c r="Y155" s="115"/>
      <c r="Z155" s="115"/>
      <c r="AA155" s="115"/>
      <c r="AB155" s="115"/>
      <c r="AC155" s="115"/>
      <c r="AD155" s="115"/>
      <c r="AE155" s="115"/>
      <c r="AF155" s="115"/>
      <c r="AG155" s="115"/>
      <c r="AH155" s="115"/>
      <c r="AI155" s="115"/>
      <c r="AJ155" s="115"/>
      <c r="AK155" s="115"/>
      <c r="AL155" s="115"/>
      <c r="AM155" s="115"/>
    </row>
    <row r="156" spans="1:39" x14ac:dyDescent="0.3">
      <c r="A156" s="107"/>
      <c r="B156" s="108"/>
      <c r="C156" s="116"/>
      <c r="D156" s="159"/>
      <c r="E156" s="115"/>
      <c r="F156" s="115"/>
      <c r="G156" s="115"/>
      <c r="H156" s="115"/>
      <c r="I156" s="115"/>
      <c r="J156" s="115"/>
      <c r="K156" s="115"/>
      <c r="L156" s="115"/>
      <c r="M156" s="115"/>
      <c r="N156" s="115"/>
      <c r="O156" s="115"/>
      <c r="P156" s="115"/>
      <c r="Q156" s="115"/>
      <c r="R156" s="115"/>
      <c r="S156" s="115"/>
      <c r="T156" s="115"/>
      <c r="U156" s="115"/>
      <c r="V156" s="115"/>
      <c r="W156" s="115"/>
      <c r="X156" s="115"/>
      <c r="Y156" s="115"/>
      <c r="Z156" s="115"/>
      <c r="AA156" s="115"/>
      <c r="AB156" s="115"/>
      <c r="AC156" s="115"/>
      <c r="AD156" s="115"/>
      <c r="AE156" s="115"/>
      <c r="AF156" s="115"/>
      <c r="AG156" s="115"/>
      <c r="AH156" s="115"/>
      <c r="AI156" s="115"/>
      <c r="AJ156" s="115"/>
      <c r="AK156" s="115"/>
      <c r="AL156" s="115"/>
      <c r="AM156" s="115"/>
    </row>
    <row r="157" spans="1:39" x14ac:dyDescent="0.3">
      <c r="A157" s="107"/>
      <c r="B157" s="108"/>
      <c r="C157" s="116"/>
      <c r="D157" s="159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</row>
    <row r="158" spans="1:39" x14ac:dyDescent="0.3">
      <c r="A158" s="107"/>
      <c r="B158" s="108"/>
      <c r="C158" s="116"/>
      <c r="D158" s="159"/>
      <c r="E158" s="115"/>
      <c r="F158" s="115"/>
      <c r="G158" s="115"/>
      <c r="H158" s="115"/>
      <c r="I158" s="115"/>
      <c r="J158" s="115"/>
      <c r="K158" s="115"/>
      <c r="L158" s="115"/>
      <c r="M158" s="115"/>
      <c r="N158" s="115"/>
      <c r="O158" s="115"/>
      <c r="P158" s="115"/>
      <c r="Q158" s="115"/>
      <c r="R158" s="115"/>
      <c r="S158" s="115"/>
      <c r="T158" s="115"/>
      <c r="U158" s="115"/>
      <c r="V158" s="115"/>
      <c r="W158" s="115"/>
      <c r="X158" s="115"/>
      <c r="Y158" s="115"/>
      <c r="Z158" s="115"/>
      <c r="AA158" s="115"/>
      <c r="AB158" s="115"/>
      <c r="AC158" s="115"/>
      <c r="AD158" s="115"/>
      <c r="AE158" s="115"/>
      <c r="AF158" s="115"/>
      <c r="AG158" s="115"/>
      <c r="AH158" s="115"/>
      <c r="AI158" s="115"/>
      <c r="AJ158" s="115"/>
      <c r="AK158" s="115"/>
      <c r="AL158" s="115"/>
      <c r="AM158" s="115"/>
    </row>
    <row r="159" spans="1:39" x14ac:dyDescent="0.3">
      <c r="A159" s="107"/>
      <c r="B159" s="108"/>
      <c r="C159" s="116"/>
      <c r="D159" s="159"/>
      <c r="E159" s="115"/>
      <c r="F159" s="115"/>
      <c r="G159" s="115"/>
      <c r="H159" s="115"/>
      <c r="I159" s="115"/>
      <c r="J159" s="115"/>
      <c r="K159" s="115"/>
      <c r="L159" s="115"/>
      <c r="M159" s="115"/>
      <c r="N159" s="115"/>
      <c r="O159" s="115"/>
      <c r="P159" s="115"/>
      <c r="Q159" s="115"/>
      <c r="R159" s="115"/>
      <c r="S159" s="115"/>
      <c r="T159" s="115"/>
      <c r="U159" s="115"/>
      <c r="V159" s="115"/>
      <c r="W159" s="115"/>
      <c r="X159" s="115"/>
      <c r="Y159" s="115"/>
      <c r="Z159" s="115"/>
      <c r="AA159" s="115"/>
      <c r="AB159" s="115"/>
      <c r="AC159" s="115"/>
      <c r="AD159" s="115"/>
      <c r="AE159" s="115"/>
      <c r="AF159" s="115"/>
      <c r="AG159" s="115"/>
      <c r="AH159" s="115"/>
      <c r="AI159" s="115"/>
      <c r="AJ159" s="115"/>
      <c r="AK159" s="115"/>
      <c r="AL159" s="115"/>
      <c r="AM159" s="115"/>
    </row>
    <row r="160" spans="1:39" x14ac:dyDescent="0.3">
      <c r="A160" s="107"/>
      <c r="B160" s="108"/>
      <c r="C160" s="116"/>
      <c r="D160" s="159"/>
      <c r="E160" s="115"/>
      <c r="F160" s="115"/>
      <c r="G160" s="115"/>
      <c r="H160" s="115"/>
      <c r="I160" s="115"/>
      <c r="J160" s="115"/>
      <c r="K160" s="115"/>
      <c r="L160" s="115"/>
      <c r="M160" s="115"/>
      <c r="N160" s="115"/>
      <c r="O160" s="115"/>
      <c r="P160" s="115"/>
      <c r="Q160" s="115"/>
      <c r="R160" s="115"/>
      <c r="S160" s="115"/>
      <c r="T160" s="115"/>
      <c r="U160" s="115"/>
      <c r="V160" s="115"/>
      <c r="W160" s="115"/>
      <c r="X160" s="115"/>
      <c r="Y160" s="115"/>
      <c r="Z160" s="115"/>
      <c r="AA160" s="115"/>
      <c r="AB160" s="115"/>
      <c r="AC160" s="115"/>
      <c r="AD160" s="115"/>
      <c r="AE160" s="115"/>
      <c r="AF160" s="115"/>
      <c r="AG160" s="115"/>
      <c r="AH160" s="115"/>
      <c r="AI160" s="115"/>
      <c r="AJ160" s="115"/>
      <c r="AK160" s="115"/>
      <c r="AL160" s="115"/>
      <c r="AM160" s="115"/>
    </row>
    <row r="161" spans="1:39" x14ac:dyDescent="0.3">
      <c r="A161" s="107"/>
      <c r="B161" s="108"/>
      <c r="C161" s="116"/>
      <c r="D161" s="159"/>
      <c r="E161" s="115"/>
      <c r="F161" s="115"/>
      <c r="G161" s="115"/>
      <c r="H161" s="115"/>
      <c r="I161" s="115"/>
      <c r="J161" s="115"/>
      <c r="K161" s="115"/>
      <c r="L161" s="115"/>
      <c r="M161" s="115"/>
      <c r="N161" s="115"/>
      <c r="O161" s="115"/>
      <c r="P161" s="115"/>
      <c r="Q161" s="115"/>
      <c r="R161" s="115"/>
      <c r="S161" s="115"/>
      <c r="T161" s="115"/>
      <c r="U161" s="115"/>
      <c r="V161" s="115"/>
      <c r="W161" s="115"/>
      <c r="X161" s="115"/>
      <c r="Y161" s="115"/>
      <c r="Z161" s="115"/>
      <c r="AA161" s="115"/>
      <c r="AB161" s="115"/>
      <c r="AC161" s="115"/>
      <c r="AD161" s="115"/>
      <c r="AE161" s="115"/>
      <c r="AF161" s="115"/>
      <c r="AG161" s="115"/>
      <c r="AH161" s="115"/>
      <c r="AI161" s="115"/>
      <c r="AJ161" s="115"/>
      <c r="AK161" s="115"/>
      <c r="AL161" s="115"/>
      <c r="AM161" s="115"/>
    </row>
    <row r="162" spans="1:39" x14ac:dyDescent="0.3">
      <c r="A162" s="107"/>
      <c r="B162" s="108"/>
      <c r="C162" s="116"/>
      <c r="D162" s="159"/>
      <c r="E162" s="115"/>
      <c r="F162" s="115"/>
      <c r="G162" s="115"/>
      <c r="H162" s="115"/>
      <c r="I162" s="115"/>
      <c r="J162" s="115"/>
      <c r="K162" s="115"/>
      <c r="L162" s="115"/>
      <c r="M162" s="115"/>
      <c r="N162" s="115"/>
      <c r="O162" s="115"/>
      <c r="P162" s="115"/>
      <c r="Q162" s="115"/>
      <c r="R162" s="115"/>
      <c r="S162" s="115"/>
      <c r="T162" s="115"/>
      <c r="U162" s="115"/>
      <c r="V162" s="115"/>
      <c r="W162" s="115"/>
      <c r="X162" s="115"/>
      <c r="Y162" s="115"/>
      <c r="Z162" s="115"/>
      <c r="AA162" s="115"/>
      <c r="AB162" s="115"/>
      <c r="AC162" s="115"/>
      <c r="AD162" s="115"/>
      <c r="AE162" s="115"/>
      <c r="AF162" s="115"/>
      <c r="AG162" s="115"/>
      <c r="AH162" s="115"/>
      <c r="AI162" s="115"/>
      <c r="AJ162" s="115"/>
      <c r="AK162" s="115"/>
      <c r="AL162" s="115"/>
      <c r="AM162" s="115"/>
    </row>
    <row r="163" spans="1:39" x14ac:dyDescent="0.3">
      <c r="A163" s="107"/>
      <c r="B163" s="108"/>
      <c r="C163" s="116"/>
      <c r="D163" s="159"/>
      <c r="E163" s="115"/>
      <c r="F163" s="115"/>
      <c r="G163" s="115"/>
      <c r="H163" s="115"/>
      <c r="I163" s="115"/>
      <c r="J163" s="115"/>
      <c r="K163" s="115"/>
      <c r="L163" s="115"/>
      <c r="M163" s="115"/>
      <c r="N163" s="115"/>
      <c r="O163" s="115"/>
      <c r="P163" s="115"/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  <c r="AC163" s="115"/>
      <c r="AD163" s="115"/>
      <c r="AE163" s="115"/>
      <c r="AF163" s="115"/>
      <c r="AG163" s="115"/>
      <c r="AH163" s="115"/>
      <c r="AI163" s="115"/>
      <c r="AJ163" s="115"/>
      <c r="AK163" s="115"/>
      <c r="AL163" s="115"/>
      <c r="AM163" s="115"/>
    </row>
    <row r="164" spans="1:39" x14ac:dyDescent="0.3">
      <c r="A164" s="107"/>
      <c r="B164" s="108"/>
      <c r="C164" s="116"/>
      <c r="D164" s="159"/>
      <c r="E164" s="115"/>
      <c r="F164" s="115"/>
      <c r="G164" s="115"/>
      <c r="H164" s="115"/>
      <c r="I164" s="115"/>
      <c r="J164" s="115"/>
      <c r="K164" s="115"/>
      <c r="L164" s="115"/>
      <c r="M164" s="115"/>
      <c r="N164" s="115"/>
      <c r="O164" s="115"/>
      <c r="P164" s="115"/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  <c r="AC164" s="115"/>
      <c r="AD164" s="115"/>
      <c r="AE164" s="115"/>
      <c r="AF164" s="115"/>
      <c r="AG164" s="115"/>
      <c r="AH164" s="115"/>
      <c r="AI164" s="115"/>
      <c r="AJ164" s="115"/>
      <c r="AK164" s="115"/>
      <c r="AL164" s="115"/>
      <c r="AM164" s="115"/>
    </row>
    <row r="165" spans="1:39" x14ac:dyDescent="0.3">
      <c r="A165" s="107"/>
      <c r="B165" s="108"/>
      <c r="C165" s="116"/>
      <c r="D165" s="159"/>
      <c r="E165" s="115"/>
      <c r="F165" s="115"/>
      <c r="G165" s="115"/>
      <c r="H165" s="115"/>
      <c r="I165" s="115"/>
      <c r="J165" s="115"/>
      <c r="K165" s="115"/>
      <c r="L165" s="115"/>
      <c r="M165" s="115"/>
      <c r="N165" s="115"/>
      <c r="O165" s="115"/>
      <c r="P165" s="115"/>
      <c r="Q165" s="115"/>
      <c r="R165" s="115"/>
      <c r="S165" s="115"/>
      <c r="T165" s="115"/>
      <c r="U165" s="115"/>
      <c r="V165" s="115"/>
      <c r="W165" s="115"/>
      <c r="X165" s="115"/>
      <c r="Y165" s="115"/>
      <c r="Z165" s="115"/>
      <c r="AA165" s="115"/>
      <c r="AB165" s="115"/>
      <c r="AC165" s="115"/>
      <c r="AD165" s="115"/>
      <c r="AE165" s="115"/>
      <c r="AF165" s="115"/>
      <c r="AG165" s="115"/>
      <c r="AH165" s="115"/>
      <c r="AI165" s="115"/>
      <c r="AJ165" s="115"/>
      <c r="AK165" s="115"/>
      <c r="AL165" s="115"/>
      <c r="AM165" s="115"/>
    </row>
    <row r="166" spans="1:39" x14ac:dyDescent="0.3">
      <c r="A166" s="107"/>
      <c r="B166" s="108"/>
      <c r="C166" s="116"/>
      <c r="D166" s="159"/>
      <c r="E166" s="115"/>
      <c r="F166" s="115"/>
      <c r="G166" s="115"/>
      <c r="H166" s="115"/>
      <c r="I166" s="115"/>
      <c r="J166" s="115"/>
      <c r="K166" s="115"/>
      <c r="L166" s="115"/>
      <c r="M166" s="115"/>
      <c r="N166" s="115"/>
      <c r="O166" s="115"/>
      <c r="P166" s="115"/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  <c r="AC166" s="115"/>
      <c r="AD166" s="115"/>
      <c r="AE166" s="115"/>
      <c r="AF166" s="115"/>
      <c r="AG166" s="115"/>
      <c r="AH166" s="115"/>
      <c r="AI166" s="115"/>
      <c r="AJ166" s="115"/>
      <c r="AK166" s="115"/>
      <c r="AL166" s="115"/>
      <c r="AM166" s="115"/>
    </row>
    <row r="167" spans="1:39" x14ac:dyDescent="0.3">
      <c r="A167" s="107"/>
      <c r="B167" s="108"/>
      <c r="C167" s="116"/>
      <c r="D167" s="159"/>
      <c r="E167" s="115"/>
      <c r="F167" s="115"/>
      <c r="G167" s="115"/>
      <c r="H167" s="115"/>
      <c r="I167" s="115"/>
      <c r="J167" s="115"/>
      <c r="K167" s="115"/>
      <c r="L167" s="115"/>
      <c r="M167" s="115"/>
      <c r="N167" s="115"/>
      <c r="O167" s="115"/>
      <c r="P167" s="115"/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  <c r="AC167" s="115"/>
      <c r="AD167" s="115"/>
      <c r="AE167" s="115"/>
      <c r="AF167" s="115"/>
      <c r="AG167" s="115"/>
      <c r="AH167" s="115"/>
      <c r="AI167" s="115"/>
      <c r="AJ167" s="115"/>
      <c r="AK167" s="115"/>
      <c r="AL167" s="115"/>
      <c r="AM167" s="115"/>
    </row>
    <row r="168" spans="1:39" x14ac:dyDescent="0.3">
      <c r="A168" s="107"/>
      <c r="B168" s="108"/>
      <c r="C168" s="116"/>
      <c r="D168" s="159"/>
      <c r="E168" s="115"/>
      <c r="F168" s="115"/>
      <c r="G168" s="115"/>
      <c r="H168" s="115"/>
      <c r="I168" s="115"/>
      <c r="J168" s="115"/>
      <c r="K168" s="115"/>
      <c r="L168" s="115"/>
      <c r="M168" s="115"/>
      <c r="N168" s="115"/>
      <c r="O168" s="115"/>
      <c r="P168" s="115"/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  <c r="AC168" s="115"/>
      <c r="AD168" s="115"/>
      <c r="AE168" s="115"/>
      <c r="AF168" s="115"/>
      <c r="AG168" s="115"/>
      <c r="AH168" s="115"/>
      <c r="AI168" s="115"/>
      <c r="AJ168" s="115"/>
      <c r="AK168" s="115"/>
      <c r="AL168" s="115"/>
      <c r="AM168" s="115"/>
    </row>
    <row r="169" spans="1:39" x14ac:dyDescent="0.3">
      <c r="A169" s="107"/>
      <c r="B169" s="108"/>
      <c r="C169" s="116"/>
      <c r="D169" s="159"/>
      <c r="E169" s="115"/>
      <c r="F169" s="115"/>
      <c r="G169" s="115"/>
      <c r="H169" s="115"/>
      <c r="I169" s="115"/>
      <c r="J169" s="115"/>
      <c r="K169" s="115"/>
      <c r="L169" s="115"/>
      <c r="M169" s="115"/>
      <c r="N169" s="115"/>
      <c r="O169" s="115"/>
      <c r="P169" s="115"/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  <c r="AC169" s="115"/>
      <c r="AD169" s="115"/>
      <c r="AE169" s="115"/>
      <c r="AF169" s="115"/>
      <c r="AG169" s="115"/>
      <c r="AH169" s="115"/>
      <c r="AI169" s="115"/>
      <c r="AJ169" s="115"/>
      <c r="AK169" s="115"/>
      <c r="AL169" s="115"/>
      <c r="AM169" s="115"/>
    </row>
    <row r="170" spans="1:39" x14ac:dyDescent="0.3">
      <c r="A170" s="107"/>
      <c r="B170" s="108"/>
      <c r="C170" s="116"/>
      <c r="D170" s="159"/>
      <c r="E170" s="115"/>
      <c r="F170" s="115"/>
      <c r="G170" s="115"/>
      <c r="H170" s="115"/>
      <c r="I170" s="115"/>
      <c r="J170" s="115"/>
      <c r="K170" s="115"/>
      <c r="L170" s="115"/>
      <c r="M170" s="115"/>
      <c r="N170" s="115"/>
      <c r="O170" s="115"/>
      <c r="P170" s="115"/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</row>
    <row r="171" spans="1:39" x14ac:dyDescent="0.3">
      <c r="A171" s="107"/>
      <c r="B171" s="108"/>
      <c r="C171" s="116"/>
      <c r="D171" s="159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</row>
    <row r="172" spans="1:39" x14ac:dyDescent="0.3">
      <c r="A172" s="107"/>
      <c r="B172" s="108"/>
      <c r="C172" s="116"/>
      <c r="D172" s="159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</row>
    <row r="173" spans="1:39" x14ac:dyDescent="0.3">
      <c r="A173" s="107"/>
      <c r="B173" s="108"/>
      <c r="C173" s="116"/>
      <c r="D173" s="159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  <c r="AC173" s="115"/>
      <c r="AD173" s="115"/>
      <c r="AE173" s="115"/>
      <c r="AF173" s="115"/>
      <c r="AG173" s="115"/>
      <c r="AH173" s="115"/>
      <c r="AI173" s="115"/>
      <c r="AJ173" s="115"/>
      <c r="AK173" s="115"/>
      <c r="AL173" s="115"/>
      <c r="AM173" s="115"/>
    </row>
    <row r="174" spans="1:39" x14ac:dyDescent="0.3">
      <c r="A174" s="107"/>
      <c r="B174" s="108"/>
      <c r="C174" s="116"/>
      <c r="D174" s="159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</row>
    <row r="175" spans="1:39" x14ac:dyDescent="0.3">
      <c r="A175" s="107"/>
      <c r="B175" s="108"/>
      <c r="C175" s="116"/>
      <c r="D175" s="159"/>
      <c r="E175" s="115"/>
      <c r="F175" s="115"/>
      <c r="G175" s="115"/>
      <c r="H175" s="115"/>
      <c r="I175" s="115"/>
      <c r="J175" s="115"/>
      <c r="K175" s="115"/>
      <c r="L175" s="115"/>
      <c r="M175" s="115"/>
      <c r="N175" s="115"/>
      <c r="O175" s="115"/>
      <c r="P175" s="115"/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G175" s="115"/>
      <c r="AH175" s="115"/>
      <c r="AI175" s="115"/>
      <c r="AJ175" s="115"/>
      <c r="AK175" s="115"/>
      <c r="AL175" s="115"/>
      <c r="AM175" s="115"/>
    </row>
    <row r="176" spans="1:39" x14ac:dyDescent="0.3">
      <c r="A176" s="107"/>
      <c r="B176" s="108"/>
      <c r="C176" s="116"/>
      <c r="D176" s="159"/>
      <c r="E176" s="115"/>
      <c r="F176" s="115"/>
      <c r="G176" s="115"/>
      <c r="H176" s="115"/>
      <c r="I176" s="115"/>
      <c r="J176" s="115"/>
      <c r="K176" s="115"/>
      <c r="L176" s="115"/>
      <c r="M176" s="115"/>
      <c r="N176" s="115"/>
      <c r="O176" s="115"/>
      <c r="P176" s="115"/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G176" s="115"/>
      <c r="AH176" s="115"/>
      <c r="AI176" s="115"/>
      <c r="AJ176" s="115"/>
      <c r="AK176" s="115"/>
      <c r="AL176" s="115"/>
      <c r="AM176" s="115"/>
    </row>
    <row r="177" spans="1:39" x14ac:dyDescent="0.3">
      <c r="A177" s="107"/>
      <c r="B177" s="108"/>
      <c r="C177" s="116"/>
      <c r="D177" s="159"/>
      <c r="E177" s="115"/>
      <c r="F177" s="115"/>
      <c r="G177" s="115"/>
      <c r="H177" s="115"/>
      <c r="I177" s="115"/>
      <c r="J177" s="115"/>
      <c r="K177" s="115"/>
      <c r="L177" s="115"/>
      <c r="M177" s="115"/>
      <c r="N177" s="115"/>
      <c r="O177" s="115"/>
      <c r="P177" s="115"/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G177" s="115"/>
      <c r="AH177" s="115"/>
      <c r="AI177" s="115"/>
      <c r="AJ177" s="115"/>
      <c r="AK177" s="115"/>
      <c r="AL177" s="115"/>
      <c r="AM177" s="115"/>
    </row>
    <row r="178" spans="1:39" x14ac:dyDescent="0.3">
      <c r="A178" s="107"/>
      <c r="B178" s="108"/>
      <c r="C178" s="116"/>
      <c r="D178" s="159"/>
      <c r="E178" s="115"/>
      <c r="F178" s="115"/>
      <c r="G178" s="115"/>
      <c r="H178" s="115"/>
      <c r="I178" s="115"/>
      <c r="J178" s="115"/>
      <c r="K178" s="115"/>
      <c r="L178" s="115"/>
      <c r="M178" s="115"/>
      <c r="N178" s="115"/>
      <c r="O178" s="115"/>
      <c r="P178" s="115"/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  <c r="AL178" s="115"/>
      <c r="AM178" s="115"/>
    </row>
    <row r="179" spans="1:39" x14ac:dyDescent="0.3">
      <c r="A179" s="107"/>
      <c r="B179" s="108"/>
      <c r="C179" s="116"/>
      <c r="D179" s="159"/>
      <c r="E179" s="115"/>
      <c r="F179" s="115"/>
      <c r="G179" s="115"/>
      <c r="H179" s="115"/>
      <c r="I179" s="115"/>
      <c r="J179" s="115"/>
      <c r="K179" s="115"/>
      <c r="L179" s="115"/>
      <c r="M179" s="115"/>
      <c r="N179" s="115"/>
      <c r="O179" s="115"/>
      <c r="P179" s="115"/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  <c r="AI179" s="115"/>
      <c r="AJ179" s="115"/>
      <c r="AK179" s="115"/>
      <c r="AL179" s="115"/>
      <c r="AM179" s="115"/>
    </row>
    <row r="180" spans="1:39" x14ac:dyDescent="0.3">
      <c r="A180" s="107"/>
      <c r="B180" s="108"/>
      <c r="C180" s="116"/>
      <c r="D180" s="159"/>
      <c r="E180" s="115"/>
      <c r="F180" s="115"/>
      <c r="G180" s="115"/>
      <c r="H180" s="115"/>
      <c r="I180" s="115"/>
      <c r="J180" s="115"/>
      <c r="K180" s="115"/>
      <c r="L180" s="115"/>
      <c r="M180" s="115"/>
      <c r="N180" s="115"/>
      <c r="O180" s="115"/>
      <c r="P180" s="115"/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115"/>
      <c r="AM180" s="115"/>
    </row>
    <row r="181" spans="1:39" x14ac:dyDescent="0.3">
      <c r="A181" s="107"/>
      <c r="B181" s="108"/>
      <c r="C181" s="116"/>
      <c r="D181" s="159"/>
      <c r="E181" s="115"/>
      <c r="F181" s="115"/>
      <c r="G181" s="115"/>
      <c r="H181" s="115"/>
      <c r="I181" s="115"/>
      <c r="J181" s="115"/>
      <c r="K181" s="115"/>
      <c r="L181" s="115"/>
      <c r="M181" s="115"/>
      <c r="N181" s="115"/>
      <c r="O181" s="115"/>
      <c r="P181" s="115"/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</row>
    <row r="182" spans="1:39" x14ac:dyDescent="0.3">
      <c r="A182" s="107"/>
      <c r="B182" s="108"/>
      <c r="C182" s="116"/>
      <c r="D182" s="159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</row>
    <row r="183" spans="1:39" x14ac:dyDescent="0.3">
      <c r="A183" s="107"/>
      <c r="B183" s="108"/>
      <c r="C183" s="116"/>
      <c r="D183" s="159"/>
      <c r="E183" s="115"/>
      <c r="F183" s="115"/>
      <c r="G183" s="115"/>
      <c r="H183" s="115"/>
      <c r="I183" s="115"/>
      <c r="J183" s="115"/>
      <c r="K183" s="115"/>
      <c r="L183" s="115"/>
      <c r="M183" s="115"/>
      <c r="N183" s="115"/>
      <c r="O183" s="115"/>
      <c r="P183" s="115"/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  <c r="AL183" s="115"/>
      <c r="AM183" s="115"/>
    </row>
    <row r="184" spans="1:39" x14ac:dyDescent="0.3">
      <c r="A184" s="107"/>
      <c r="B184" s="108"/>
      <c r="C184" s="116"/>
      <c r="D184" s="159"/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115"/>
      <c r="AH184" s="115"/>
      <c r="AI184" s="115"/>
      <c r="AJ184" s="115"/>
      <c r="AK184" s="115"/>
      <c r="AL184" s="115"/>
      <c r="AM184" s="115"/>
    </row>
    <row r="185" spans="1:39" x14ac:dyDescent="0.3">
      <c r="A185" s="107"/>
      <c r="B185" s="108"/>
      <c r="C185" s="116"/>
      <c r="D185" s="159"/>
      <c r="E185" s="115"/>
      <c r="F185" s="115"/>
      <c r="G185" s="115"/>
      <c r="H185" s="115"/>
      <c r="I185" s="115"/>
      <c r="J185" s="115"/>
      <c r="K185" s="115"/>
      <c r="L185" s="115"/>
      <c r="M185" s="115"/>
      <c r="N185" s="115"/>
      <c r="O185" s="115"/>
      <c r="P185" s="115"/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G185" s="115"/>
      <c r="AH185" s="115"/>
      <c r="AI185" s="115"/>
      <c r="AJ185" s="115"/>
      <c r="AK185" s="115"/>
      <c r="AL185" s="115"/>
      <c r="AM185" s="115"/>
    </row>
    <row r="186" spans="1:39" x14ac:dyDescent="0.3">
      <c r="A186" s="107"/>
      <c r="B186" s="108"/>
      <c r="C186" s="116"/>
      <c r="D186" s="159"/>
      <c r="E186" s="115"/>
      <c r="F186" s="115"/>
      <c r="G186" s="115"/>
      <c r="H186" s="115"/>
      <c r="I186" s="115"/>
      <c r="J186" s="115"/>
      <c r="K186" s="115"/>
      <c r="L186" s="115"/>
      <c r="M186" s="115"/>
      <c r="N186" s="115"/>
      <c r="O186" s="115"/>
      <c r="P186" s="115"/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G186" s="115"/>
      <c r="AH186" s="115"/>
      <c r="AI186" s="115"/>
      <c r="AJ186" s="115"/>
      <c r="AK186" s="115"/>
      <c r="AL186" s="115"/>
      <c r="AM186" s="115"/>
    </row>
    <row r="187" spans="1:39" x14ac:dyDescent="0.3">
      <c r="A187" s="107"/>
      <c r="B187" s="108"/>
      <c r="C187" s="116"/>
      <c r="D187" s="159"/>
      <c r="E187" s="115"/>
      <c r="F187" s="115"/>
      <c r="G187" s="115"/>
      <c r="H187" s="115"/>
      <c r="I187" s="115"/>
      <c r="J187" s="115"/>
      <c r="K187" s="115"/>
      <c r="L187" s="115"/>
      <c r="M187" s="115"/>
      <c r="N187" s="115"/>
      <c r="O187" s="115"/>
      <c r="P187" s="115"/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H187" s="115"/>
      <c r="AI187" s="115"/>
      <c r="AJ187" s="115"/>
      <c r="AK187" s="115"/>
      <c r="AL187" s="115"/>
      <c r="AM187" s="115"/>
    </row>
    <row r="188" spans="1:39" x14ac:dyDescent="0.3">
      <c r="A188" s="107"/>
      <c r="B188" s="108"/>
      <c r="C188" s="116"/>
      <c r="D188" s="159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  <c r="O188" s="115"/>
      <c r="P188" s="115"/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5"/>
      <c r="AJ188" s="115"/>
      <c r="AK188" s="115"/>
      <c r="AL188" s="115"/>
      <c r="AM188" s="115"/>
    </row>
    <row r="189" spans="1:39" x14ac:dyDescent="0.3">
      <c r="A189" s="107"/>
      <c r="B189" s="108"/>
      <c r="C189" s="116"/>
      <c r="D189" s="159"/>
      <c r="E189" s="115"/>
      <c r="F189" s="115"/>
      <c r="G189" s="115"/>
      <c r="H189" s="115"/>
      <c r="I189" s="115"/>
      <c r="J189" s="115"/>
      <c r="K189" s="115"/>
      <c r="L189" s="115"/>
      <c r="M189" s="115"/>
      <c r="N189" s="115"/>
      <c r="O189" s="115"/>
      <c r="P189" s="115"/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G189" s="115"/>
      <c r="AH189" s="115"/>
      <c r="AI189" s="115"/>
      <c r="AJ189" s="115"/>
      <c r="AK189" s="115"/>
      <c r="AL189" s="115"/>
      <c r="AM189" s="115"/>
    </row>
    <row r="190" spans="1:39" x14ac:dyDescent="0.3">
      <c r="A190" s="107"/>
      <c r="B190" s="108"/>
      <c r="C190" s="116"/>
      <c r="D190" s="159"/>
      <c r="E190" s="115"/>
      <c r="F190" s="115"/>
      <c r="G190" s="115"/>
      <c r="H190" s="115"/>
      <c r="I190" s="115"/>
      <c r="J190" s="115"/>
      <c r="K190" s="115"/>
      <c r="L190" s="115"/>
      <c r="M190" s="115"/>
      <c r="N190" s="115"/>
      <c r="O190" s="115"/>
      <c r="P190" s="115"/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  <c r="AI190" s="115"/>
      <c r="AJ190" s="115"/>
      <c r="AK190" s="115"/>
      <c r="AL190" s="115"/>
      <c r="AM190" s="115"/>
    </row>
    <row r="191" spans="1:39" x14ac:dyDescent="0.3">
      <c r="A191" s="107"/>
      <c r="B191" s="108"/>
      <c r="C191" s="116"/>
      <c r="D191" s="159"/>
      <c r="E191" s="115"/>
      <c r="F191" s="115"/>
      <c r="G191" s="115"/>
      <c r="H191" s="115"/>
      <c r="I191" s="115"/>
      <c r="J191" s="115"/>
      <c r="K191" s="115"/>
      <c r="L191" s="115"/>
      <c r="M191" s="115"/>
      <c r="N191" s="115"/>
      <c r="O191" s="115"/>
      <c r="P191" s="115"/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  <c r="AI191" s="115"/>
      <c r="AJ191" s="115"/>
      <c r="AK191" s="115"/>
      <c r="AL191" s="115"/>
      <c r="AM191" s="115"/>
    </row>
  </sheetData>
  <mergeCells count="9">
    <mergeCell ref="A77:A78"/>
    <mergeCell ref="A96:A97"/>
    <mergeCell ref="A106:B106"/>
    <mergeCell ref="C1:C2"/>
    <mergeCell ref="A4:C4"/>
    <mergeCell ref="A6:C6"/>
    <mergeCell ref="A61:A62"/>
    <mergeCell ref="B61:B62"/>
    <mergeCell ref="C61:C62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55" firstPageNumber="0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view="pageBreakPreview" workbookViewId="0">
      <selection activeCell="C4" sqref="C4"/>
    </sheetView>
  </sheetViews>
  <sheetFormatPr defaultRowHeight="15.75" x14ac:dyDescent="0.25"/>
  <cols>
    <col min="1" max="1" width="4.140625" style="192" customWidth="1"/>
    <col min="2" max="2" width="49.85546875" style="192" customWidth="1"/>
    <col min="3" max="3" width="14.7109375" style="192" customWidth="1"/>
    <col min="4" max="4" width="14.85546875" style="192" customWidth="1"/>
    <col min="5" max="16384" width="9.140625" style="192"/>
  </cols>
  <sheetData>
    <row r="1" spans="1:4" ht="15.75" customHeight="1" x14ac:dyDescent="0.25">
      <c r="A1" s="199"/>
      <c r="B1" s="199"/>
      <c r="C1" s="208" t="s">
        <v>551</v>
      </c>
      <c r="D1" s="208"/>
    </row>
    <row r="2" spans="1:4" x14ac:dyDescent="0.25">
      <c r="A2" s="199"/>
      <c r="B2" s="199"/>
      <c r="C2" s="208"/>
      <c r="D2" s="208"/>
    </row>
    <row r="3" spans="1:4" ht="89.25" customHeight="1" x14ac:dyDescent="0.25">
      <c r="A3" s="199"/>
      <c r="B3" s="199"/>
      <c r="C3" s="208"/>
      <c r="D3" s="208"/>
    </row>
    <row r="4" spans="1:4" x14ac:dyDescent="0.25">
      <c r="A4" s="199"/>
      <c r="B4" s="199"/>
      <c r="C4" s="191"/>
    </row>
    <row r="5" spans="1:4" ht="49.5" customHeight="1" x14ac:dyDescent="0.25">
      <c r="A5" s="213" t="s">
        <v>544</v>
      </c>
      <c r="B5" s="213"/>
      <c r="C5" s="213"/>
    </row>
    <row r="6" spans="1:4" x14ac:dyDescent="0.25">
      <c r="A6" s="198"/>
      <c r="B6" s="198"/>
      <c r="C6" s="198"/>
    </row>
    <row r="7" spans="1:4" x14ac:dyDescent="0.25">
      <c r="A7" s="198"/>
      <c r="B7" s="198"/>
      <c r="C7" s="191" t="s">
        <v>279</v>
      </c>
    </row>
    <row r="8" spans="1:4" ht="35.25" customHeight="1" x14ac:dyDescent="0.25">
      <c r="A8" s="213" t="s">
        <v>543</v>
      </c>
      <c r="B8" s="213"/>
      <c r="C8" s="213"/>
    </row>
    <row r="10" spans="1:4" x14ac:dyDescent="0.25">
      <c r="A10" s="214" t="s">
        <v>542</v>
      </c>
      <c r="B10" s="215"/>
      <c r="C10" s="215"/>
    </row>
    <row r="11" spans="1:4" ht="36" customHeight="1" x14ac:dyDescent="0.25">
      <c r="A11" s="216"/>
      <c r="B11" s="216"/>
      <c r="C11" s="216" t="s">
        <v>541</v>
      </c>
    </row>
    <row r="12" spans="1:4" ht="1.5" customHeight="1" x14ac:dyDescent="0.25">
      <c r="A12" s="216"/>
      <c r="B12" s="216"/>
      <c r="C12" s="216"/>
    </row>
    <row r="13" spans="1:4" ht="15.75" customHeight="1" x14ac:dyDescent="0.25">
      <c r="A13" s="217" t="s">
        <v>538</v>
      </c>
      <c r="B13" s="218"/>
      <c r="C13" s="219"/>
    </row>
    <row r="14" spans="1:4" x14ac:dyDescent="0.25">
      <c r="A14" s="217" t="s">
        <v>0</v>
      </c>
      <c r="B14" s="217"/>
      <c r="C14" s="220"/>
    </row>
    <row r="15" spans="1:4" ht="30.75" customHeight="1" x14ac:dyDescent="0.25">
      <c r="A15" s="196">
        <v>1</v>
      </c>
      <c r="B15" s="194" t="s">
        <v>537</v>
      </c>
      <c r="C15" s="195">
        <v>66000</v>
      </c>
    </row>
    <row r="16" spans="1:4" ht="31.5" x14ac:dyDescent="0.25">
      <c r="A16" s="196">
        <v>2</v>
      </c>
      <c r="B16" s="194" t="s">
        <v>536</v>
      </c>
      <c r="C16" s="195">
        <v>0</v>
      </c>
    </row>
    <row r="17" spans="1:3" x14ac:dyDescent="0.25">
      <c r="A17" s="194"/>
      <c r="B17" s="197"/>
      <c r="C17" s="197"/>
    </row>
    <row r="18" spans="1:3" x14ac:dyDescent="0.25">
      <c r="A18" s="214" t="s">
        <v>540</v>
      </c>
      <c r="B18" s="215"/>
      <c r="C18" s="215"/>
    </row>
    <row r="19" spans="1:3" ht="65.25" customHeight="1" x14ac:dyDescent="0.25">
      <c r="A19" s="218"/>
      <c r="B19" s="218"/>
      <c r="C19" s="216" t="s">
        <v>539</v>
      </c>
    </row>
    <row r="20" spans="1:3" ht="15" hidden="1" customHeight="1" x14ac:dyDescent="0.25">
      <c r="A20" s="218"/>
      <c r="B20" s="218"/>
      <c r="C20" s="216"/>
    </row>
    <row r="21" spans="1:3" ht="15.75" customHeight="1" x14ac:dyDescent="0.25">
      <c r="A21" s="217" t="s">
        <v>538</v>
      </c>
      <c r="B21" s="218"/>
      <c r="C21" s="219"/>
    </row>
    <row r="22" spans="1:3" x14ac:dyDescent="0.25">
      <c r="A22" s="217" t="s">
        <v>0</v>
      </c>
      <c r="B22" s="217"/>
      <c r="C22" s="220"/>
    </row>
    <row r="23" spans="1:3" ht="30.75" customHeight="1" x14ac:dyDescent="0.25">
      <c r="A23" s="196">
        <v>1</v>
      </c>
      <c r="B23" s="194" t="s">
        <v>537</v>
      </c>
      <c r="C23" s="195">
        <v>61000</v>
      </c>
    </row>
    <row r="24" spans="1:3" ht="31.5" x14ac:dyDescent="0.25">
      <c r="A24" s="196">
        <v>2</v>
      </c>
      <c r="B24" s="194" t="s">
        <v>536</v>
      </c>
      <c r="C24" s="195">
        <v>0</v>
      </c>
    </row>
    <row r="25" spans="1:3" x14ac:dyDescent="0.25">
      <c r="A25" s="194"/>
      <c r="B25" s="194"/>
      <c r="C25" s="194"/>
    </row>
    <row r="27" spans="1:3" x14ac:dyDescent="0.25">
      <c r="A27" s="193"/>
      <c r="B27" s="193"/>
      <c r="C27" s="193"/>
    </row>
  </sheetData>
  <mergeCells count="15">
    <mergeCell ref="A21:B21"/>
    <mergeCell ref="C21:C22"/>
    <mergeCell ref="A22:B22"/>
    <mergeCell ref="A13:B13"/>
    <mergeCell ref="C13:C14"/>
    <mergeCell ref="A14:B14"/>
    <mergeCell ref="A18:C18"/>
    <mergeCell ref="A19:B20"/>
    <mergeCell ref="C19:C20"/>
    <mergeCell ref="C1:D3"/>
    <mergeCell ref="A5:C5"/>
    <mergeCell ref="A8:C8"/>
    <mergeCell ref="A10:C10"/>
    <mergeCell ref="A11:B12"/>
    <mergeCell ref="C11:C12"/>
  </mergeCells>
  <printOptions horizontalCentered="1"/>
  <pageMargins left="0.59055118110236227" right="0.19685039370078741" top="0.78740157480314965" bottom="0.78740157480314965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1"/>
  <sheetViews>
    <sheetView zoomScaleNormal="100" zoomScaleSheetLayoutView="100" workbookViewId="0">
      <selection activeCell="A4" sqref="A4:C4"/>
    </sheetView>
  </sheetViews>
  <sheetFormatPr defaultRowHeight="12.75" x14ac:dyDescent="0.2"/>
  <cols>
    <col min="1" max="1" width="55.42578125" style="178" customWidth="1"/>
    <col min="2" max="2" width="4.140625" style="178" customWidth="1"/>
    <col min="3" max="3" width="28.85546875" style="178" customWidth="1"/>
    <col min="4" max="16384" width="9.140625" style="178"/>
  </cols>
  <sheetData>
    <row r="1" spans="1:8" ht="18.75" customHeight="1" x14ac:dyDescent="0.2">
      <c r="B1" s="208" t="s">
        <v>552</v>
      </c>
      <c r="C1" s="208"/>
    </row>
    <row r="2" spans="1:8" ht="18.75" customHeight="1" x14ac:dyDescent="0.2">
      <c r="B2" s="208"/>
      <c r="C2" s="208"/>
    </row>
    <row r="3" spans="1:8" ht="69" customHeight="1" x14ac:dyDescent="0.2">
      <c r="B3" s="208"/>
      <c r="C3" s="208"/>
    </row>
    <row r="4" spans="1:8" ht="55.5" customHeight="1" x14ac:dyDescent="0.2">
      <c r="A4" s="221" t="s">
        <v>512</v>
      </c>
      <c r="B4" s="221"/>
      <c r="C4" s="221"/>
    </row>
    <row r="6" spans="1:8" x14ac:dyDescent="0.2">
      <c r="C6" s="177" t="s">
        <v>528</v>
      </c>
    </row>
    <row r="7" spans="1:8" x14ac:dyDescent="0.2">
      <c r="B7" s="222"/>
      <c r="C7" s="222"/>
    </row>
    <row r="8" spans="1:8" ht="66" customHeight="1" x14ac:dyDescent="0.2">
      <c r="A8" s="221" t="s">
        <v>527</v>
      </c>
      <c r="B8" s="221"/>
      <c r="C8" s="221"/>
    </row>
    <row r="9" spans="1:8" ht="15.75" x14ac:dyDescent="0.2">
      <c r="A9" s="185"/>
    </row>
    <row r="10" spans="1:8" ht="15.75" customHeight="1" x14ac:dyDescent="0.2">
      <c r="A10" s="184"/>
      <c r="C10" s="177" t="s">
        <v>511</v>
      </c>
    </row>
    <row r="11" spans="1:8" ht="15.75" x14ac:dyDescent="0.2">
      <c r="A11" s="204" t="s">
        <v>510</v>
      </c>
      <c r="B11" s="223" t="s">
        <v>509</v>
      </c>
      <c r="C11" s="223"/>
      <c r="G11" s="190"/>
      <c r="H11" s="190"/>
    </row>
    <row r="12" spans="1:8" ht="15.75" x14ac:dyDescent="0.25">
      <c r="A12" s="183" t="s">
        <v>513</v>
      </c>
      <c r="B12" s="224">
        <v>7281.7</v>
      </c>
      <c r="C12" s="224"/>
      <c r="G12" s="187"/>
      <c r="H12" s="187"/>
    </row>
    <row r="13" spans="1:8" s="181" customFormat="1" ht="15.75" x14ac:dyDescent="0.25">
      <c r="A13" s="183" t="s">
        <v>526</v>
      </c>
      <c r="B13" s="224">
        <v>1282.0999999999999</v>
      </c>
      <c r="C13" s="224"/>
      <c r="G13" s="187"/>
      <c r="H13" s="187"/>
    </row>
    <row r="14" spans="1:8" ht="15.75" x14ac:dyDescent="0.25">
      <c r="A14" s="183" t="s">
        <v>525</v>
      </c>
      <c r="B14" s="224">
        <v>2052.4</v>
      </c>
      <c r="C14" s="224"/>
      <c r="G14" s="187"/>
      <c r="H14" s="187"/>
    </row>
    <row r="15" spans="1:8" ht="15.75" x14ac:dyDescent="0.25">
      <c r="A15" s="183" t="s">
        <v>508</v>
      </c>
      <c r="B15" s="224">
        <v>691.2</v>
      </c>
      <c r="C15" s="224"/>
      <c r="G15" s="187"/>
      <c r="H15" s="187"/>
    </row>
    <row r="16" spans="1:8" ht="15.75" x14ac:dyDescent="0.25">
      <c r="A16" s="183" t="s">
        <v>524</v>
      </c>
      <c r="B16" s="224">
        <v>1299.3</v>
      </c>
      <c r="C16" s="224"/>
      <c r="G16" s="187"/>
      <c r="H16" s="187"/>
    </row>
    <row r="17" spans="1:8" ht="15.75" x14ac:dyDescent="0.25">
      <c r="A17" s="183" t="s">
        <v>523</v>
      </c>
      <c r="B17" s="224">
        <v>1603.8</v>
      </c>
      <c r="C17" s="224"/>
      <c r="G17" s="187"/>
      <c r="H17" s="187"/>
    </row>
    <row r="18" spans="1:8" ht="15.75" x14ac:dyDescent="0.25">
      <c r="A18" s="188" t="s">
        <v>522</v>
      </c>
      <c r="B18" s="224">
        <v>718.7</v>
      </c>
      <c r="C18" s="224"/>
      <c r="G18" s="187"/>
      <c r="H18" s="187"/>
    </row>
    <row r="19" spans="1:8" ht="15.75" x14ac:dyDescent="0.25">
      <c r="A19" s="189" t="s">
        <v>521</v>
      </c>
      <c r="B19" s="224">
        <v>334.9</v>
      </c>
      <c r="C19" s="224"/>
      <c r="G19" s="187"/>
      <c r="H19" s="187"/>
    </row>
    <row r="20" spans="1:8" ht="15.75" x14ac:dyDescent="0.25">
      <c r="A20" s="188" t="s">
        <v>520</v>
      </c>
      <c r="B20" s="224">
        <v>1364.5</v>
      </c>
      <c r="C20" s="224"/>
      <c r="G20" s="187"/>
      <c r="H20" s="187"/>
    </row>
    <row r="21" spans="1:8" ht="15.75" x14ac:dyDescent="0.25">
      <c r="A21" s="188" t="s">
        <v>519</v>
      </c>
      <c r="B21" s="225">
        <v>1003.4</v>
      </c>
      <c r="C21" s="225"/>
      <c r="G21" s="187"/>
      <c r="H21" s="187"/>
    </row>
    <row r="22" spans="1:8" ht="15.75" x14ac:dyDescent="0.25">
      <c r="A22" s="188" t="s">
        <v>518</v>
      </c>
      <c r="B22" s="225">
        <v>1450.4</v>
      </c>
      <c r="C22" s="225"/>
      <c r="G22" s="186"/>
      <c r="H22" s="186"/>
    </row>
    <row r="23" spans="1:8" ht="15.75" x14ac:dyDescent="0.25">
      <c r="A23" s="188" t="s">
        <v>517</v>
      </c>
      <c r="B23" s="226">
        <v>1876.1</v>
      </c>
      <c r="C23" s="226"/>
    </row>
    <row r="24" spans="1:8" ht="15.75" x14ac:dyDescent="0.25">
      <c r="A24" s="188" t="s">
        <v>516</v>
      </c>
      <c r="B24" s="226">
        <v>704.5</v>
      </c>
      <c r="C24" s="226"/>
    </row>
    <row r="25" spans="1:8" ht="15.75" x14ac:dyDescent="0.25">
      <c r="A25" s="188" t="s">
        <v>515</v>
      </c>
      <c r="B25" s="225">
        <v>1895</v>
      </c>
      <c r="C25" s="225"/>
    </row>
    <row r="26" spans="1:8" ht="15.75" x14ac:dyDescent="0.25">
      <c r="A26" s="188" t="s">
        <v>514</v>
      </c>
      <c r="B26" s="225">
        <v>468.2</v>
      </c>
      <c r="C26" s="225"/>
    </row>
    <row r="27" spans="1:8" ht="15.75" x14ac:dyDescent="0.25">
      <c r="A27" s="182" t="s">
        <v>507</v>
      </c>
      <c r="B27" s="225">
        <f>SUM(B12:C26)</f>
        <v>24026.2</v>
      </c>
      <c r="C27" s="226"/>
    </row>
    <row r="28" spans="1:8" ht="15.75" x14ac:dyDescent="0.25">
      <c r="A28" s="180"/>
    </row>
    <row r="29" spans="1:8" ht="15.75" x14ac:dyDescent="0.25">
      <c r="A29" s="180"/>
    </row>
    <row r="30" spans="1:8" ht="15.75" x14ac:dyDescent="0.25">
      <c r="A30" s="180"/>
    </row>
    <row r="31" spans="1:8" ht="15.75" x14ac:dyDescent="0.25">
      <c r="A31" s="180"/>
    </row>
    <row r="32" spans="1:8" ht="15.75" x14ac:dyDescent="0.25">
      <c r="A32" s="180"/>
    </row>
    <row r="33" spans="1:1" ht="15.75" x14ac:dyDescent="0.25">
      <c r="A33" s="180"/>
    </row>
    <row r="34" spans="1:1" ht="15.75" x14ac:dyDescent="0.25">
      <c r="A34" s="180"/>
    </row>
    <row r="35" spans="1:1" ht="15.75" x14ac:dyDescent="0.25">
      <c r="A35" s="180"/>
    </row>
    <row r="36" spans="1:1" ht="15.75" x14ac:dyDescent="0.25">
      <c r="A36" s="180"/>
    </row>
    <row r="37" spans="1:1" ht="15.75" x14ac:dyDescent="0.25">
      <c r="A37" s="180"/>
    </row>
    <row r="38" spans="1:1" ht="15.75" x14ac:dyDescent="0.25">
      <c r="A38" s="180"/>
    </row>
    <row r="39" spans="1:1" ht="15.75" x14ac:dyDescent="0.25">
      <c r="A39" s="180"/>
    </row>
    <row r="40" spans="1:1" ht="15.75" x14ac:dyDescent="0.25">
      <c r="A40" s="180"/>
    </row>
    <row r="41" spans="1:1" ht="15.75" x14ac:dyDescent="0.25">
      <c r="A41" s="180"/>
    </row>
    <row r="42" spans="1:1" ht="15.75" x14ac:dyDescent="0.25">
      <c r="A42" s="180"/>
    </row>
    <row r="43" spans="1:1" ht="15.75" x14ac:dyDescent="0.25">
      <c r="A43" s="180"/>
    </row>
    <row r="44" spans="1:1" ht="15.75" x14ac:dyDescent="0.25">
      <c r="A44" s="180"/>
    </row>
    <row r="45" spans="1:1" ht="15.75" x14ac:dyDescent="0.25">
      <c r="A45" s="180"/>
    </row>
    <row r="46" spans="1:1" ht="15.75" x14ac:dyDescent="0.25">
      <c r="A46" s="180"/>
    </row>
    <row r="47" spans="1:1" ht="15.75" x14ac:dyDescent="0.25">
      <c r="A47" s="180"/>
    </row>
    <row r="48" spans="1:1" ht="15.75" x14ac:dyDescent="0.25">
      <c r="A48" s="180"/>
    </row>
    <row r="49" spans="1:1" ht="15.75" x14ac:dyDescent="0.25">
      <c r="A49" s="180"/>
    </row>
    <row r="50" spans="1:1" ht="15.75" x14ac:dyDescent="0.25">
      <c r="A50" s="180"/>
    </row>
    <row r="51" spans="1:1" ht="15.75" x14ac:dyDescent="0.25">
      <c r="A51" s="180"/>
    </row>
    <row r="52" spans="1:1" ht="15.75" x14ac:dyDescent="0.25">
      <c r="A52" s="180"/>
    </row>
    <row r="53" spans="1:1" ht="15.75" x14ac:dyDescent="0.25">
      <c r="A53" s="180"/>
    </row>
    <row r="54" spans="1:1" ht="15.75" x14ac:dyDescent="0.25">
      <c r="A54" s="180"/>
    </row>
    <row r="55" spans="1:1" ht="15.75" x14ac:dyDescent="0.25">
      <c r="A55" s="180"/>
    </row>
    <row r="56" spans="1:1" ht="15.75" x14ac:dyDescent="0.25">
      <c r="A56" s="180"/>
    </row>
    <row r="57" spans="1:1" ht="15.75" x14ac:dyDescent="0.25">
      <c r="A57" s="180"/>
    </row>
    <row r="58" spans="1:1" ht="15.75" x14ac:dyDescent="0.25">
      <c r="A58" s="180"/>
    </row>
    <row r="59" spans="1:1" ht="15.75" x14ac:dyDescent="0.25">
      <c r="A59" s="180"/>
    </row>
    <row r="60" spans="1:1" ht="15.75" x14ac:dyDescent="0.25">
      <c r="A60" s="180"/>
    </row>
    <row r="61" spans="1:1" ht="15.75" x14ac:dyDescent="0.25">
      <c r="A61" s="180"/>
    </row>
    <row r="62" spans="1:1" ht="15.75" x14ac:dyDescent="0.25">
      <c r="A62" s="180"/>
    </row>
    <row r="63" spans="1:1" ht="15.75" x14ac:dyDescent="0.25">
      <c r="A63" s="180"/>
    </row>
    <row r="64" spans="1:1" ht="15.75" x14ac:dyDescent="0.25">
      <c r="A64" s="180"/>
    </row>
    <row r="65" spans="1:1" ht="15.75" x14ac:dyDescent="0.25">
      <c r="A65" s="180"/>
    </row>
    <row r="66" spans="1:1" ht="15.75" x14ac:dyDescent="0.25">
      <c r="A66" s="180"/>
    </row>
    <row r="67" spans="1:1" ht="15.75" x14ac:dyDescent="0.25">
      <c r="A67" s="180"/>
    </row>
    <row r="68" spans="1:1" ht="15.75" x14ac:dyDescent="0.25">
      <c r="A68" s="180"/>
    </row>
    <row r="69" spans="1:1" ht="15.75" x14ac:dyDescent="0.25">
      <c r="A69" s="180"/>
    </row>
    <row r="70" spans="1:1" ht="15.75" x14ac:dyDescent="0.25">
      <c r="A70" s="180"/>
    </row>
    <row r="71" spans="1:1" ht="15.75" x14ac:dyDescent="0.25">
      <c r="A71" s="180"/>
    </row>
    <row r="72" spans="1:1" ht="15.75" x14ac:dyDescent="0.25">
      <c r="A72" s="180"/>
    </row>
    <row r="73" spans="1:1" ht="15.75" x14ac:dyDescent="0.25">
      <c r="A73" s="180"/>
    </row>
    <row r="74" spans="1:1" ht="15.75" x14ac:dyDescent="0.25">
      <c r="A74" s="180"/>
    </row>
    <row r="75" spans="1:1" ht="15.75" x14ac:dyDescent="0.25">
      <c r="A75" s="180"/>
    </row>
    <row r="76" spans="1:1" ht="15.75" x14ac:dyDescent="0.25">
      <c r="A76" s="180"/>
    </row>
    <row r="77" spans="1:1" ht="15.75" x14ac:dyDescent="0.25">
      <c r="A77" s="180"/>
    </row>
    <row r="78" spans="1:1" ht="15.75" x14ac:dyDescent="0.25">
      <c r="A78" s="180"/>
    </row>
    <row r="79" spans="1:1" ht="15.75" x14ac:dyDescent="0.25">
      <c r="A79" s="180"/>
    </row>
    <row r="80" spans="1:1" ht="15.75" x14ac:dyDescent="0.25">
      <c r="A80" s="180"/>
    </row>
    <row r="81" spans="1:1" ht="15.75" x14ac:dyDescent="0.25">
      <c r="A81" s="180"/>
    </row>
    <row r="82" spans="1:1" ht="15.75" x14ac:dyDescent="0.25">
      <c r="A82" s="180"/>
    </row>
    <row r="83" spans="1:1" ht="15.75" x14ac:dyDescent="0.25">
      <c r="A83" s="180"/>
    </row>
    <row r="84" spans="1:1" ht="15.75" x14ac:dyDescent="0.25">
      <c r="A84" s="180"/>
    </row>
    <row r="85" spans="1:1" ht="15.75" x14ac:dyDescent="0.25">
      <c r="A85" s="180"/>
    </row>
    <row r="86" spans="1:1" ht="15.75" x14ac:dyDescent="0.25">
      <c r="A86" s="180"/>
    </row>
    <row r="87" spans="1:1" ht="15.75" x14ac:dyDescent="0.25">
      <c r="A87" s="180"/>
    </row>
    <row r="88" spans="1:1" ht="15.75" x14ac:dyDescent="0.25">
      <c r="A88" s="180"/>
    </row>
    <row r="89" spans="1:1" ht="15.75" x14ac:dyDescent="0.25">
      <c r="A89" s="180"/>
    </row>
    <row r="90" spans="1:1" ht="15.75" x14ac:dyDescent="0.25">
      <c r="A90" s="180"/>
    </row>
    <row r="91" spans="1:1" ht="15.75" x14ac:dyDescent="0.25">
      <c r="A91" s="180"/>
    </row>
    <row r="92" spans="1:1" ht="15.75" x14ac:dyDescent="0.25">
      <c r="A92" s="180"/>
    </row>
    <row r="93" spans="1:1" ht="15.75" x14ac:dyDescent="0.25">
      <c r="A93" s="180"/>
    </row>
    <row r="94" spans="1:1" ht="15.75" x14ac:dyDescent="0.25">
      <c r="A94" s="180"/>
    </row>
    <row r="95" spans="1:1" ht="15.75" x14ac:dyDescent="0.25">
      <c r="A95" s="180"/>
    </row>
    <row r="96" spans="1:1" ht="15.75" x14ac:dyDescent="0.25">
      <c r="A96" s="180"/>
    </row>
    <row r="97" spans="1:1" ht="15.75" x14ac:dyDescent="0.25">
      <c r="A97" s="180"/>
    </row>
    <row r="98" spans="1:1" ht="15.75" x14ac:dyDescent="0.25">
      <c r="A98" s="180"/>
    </row>
    <row r="99" spans="1:1" ht="15.75" x14ac:dyDescent="0.25">
      <c r="A99" s="180"/>
    </row>
    <row r="100" spans="1:1" ht="15.75" x14ac:dyDescent="0.25">
      <c r="A100" s="180"/>
    </row>
    <row r="101" spans="1:1" ht="15.75" x14ac:dyDescent="0.25">
      <c r="A101" s="180"/>
    </row>
    <row r="102" spans="1:1" ht="15.75" x14ac:dyDescent="0.25">
      <c r="A102" s="180"/>
    </row>
    <row r="103" spans="1:1" ht="15.75" x14ac:dyDescent="0.25">
      <c r="A103" s="180"/>
    </row>
    <row r="104" spans="1:1" ht="15.75" x14ac:dyDescent="0.25">
      <c r="A104" s="180"/>
    </row>
    <row r="105" spans="1:1" ht="15.75" x14ac:dyDescent="0.25">
      <c r="A105" s="180"/>
    </row>
    <row r="106" spans="1:1" ht="15.75" x14ac:dyDescent="0.25">
      <c r="A106" s="180"/>
    </row>
    <row r="107" spans="1:1" ht="15.75" x14ac:dyDescent="0.25">
      <c r="A107" s="180"/>
    </row>
    <row r="108" spans="1:1" ht="15.75" x14ac:dyDescent="0.25">
      <c r="A108" s="180"/>
    </row>
    <row r="109" spans="1:1" ht="15.75" x14ac:dyDescent="0.25">
      <c r="A109" s="180"/>
    </row>
    <row r="110" spans="1:1" ht="15.75" x14ac:dyDescent="0.25">
      <c r="A110" s="180"/>
    </row>
    <row r="111" spans="1:1" ht="15.75" x14ac:dyDescent="0.25">
      <c r="A111" s="180"/>
    </row>
    <row r="112" spans="1:1" ht="15.75" x14ac:dyDescent="0.25">
      <c r="A112" s="180"/>
    </row>
    <row r="113" spans="1:1" ht="15.75" x14ac:dyDescent="0.25">
      <c r="A113" s="180"/>
    </row>
    <row r="114" spans="1:1" ht="15.75" x14ac:dyDescent="0.25">
      <c r="A114" s="180"/>
    </row>
    <row r="115" spans="1:1" ht="15.75" x14ac:dyDescent="0.25">
      <c r="A115" s="180"/>
    </row>
    <row r="116" spans="1:1" ht="15.75" x14ac:dyDescent="0.25">
      <c r="A116" s="180"/>
    </row>
    <row r="117" spans="1:1" ht="15.75" x14ac:dyDescent="0.25">
      <c r="A117" s="180"/>
    </row>
    <row r="118" spans="1:1" ht="15.75" x14ac:dyDescent="0.25">
      <c r="A118" s="180"/>
    </row>
    <row r="119" spans="1:1" ht="15.75" x14ac:dyDescent="0.25">
      <c r="A119" s="180"/>
    </row>
    <row r="120" spans="1:1" ht="15.75" x14ac:dyDescent="0.25">
      <c r="A120" s="180"/>
    </row>
    <row r="121" spans="1:1" ht="15.75" x14ac:dyDescent="0.25">
      <c r="A121" s="180"/>
    </row>
    <row r="122" spans="1:1" ht="15.75" x14ac:dyDescent="0.25">
      <c r="A122" s="180"/>
    </row>
    <row r="123" spans="1:1" ht="15.75" x14ac:dyDescent="0.25">
      <c r="A123" s="180"/>
    </row>
    <row r="124" spans="1:1" ht="15.75" x14ac:dyDescent="0.25">
      <c r="A124" s="180"/>
    </row>
    <row r="125" spans="1:1" ht="15.75" x14ac:dyDescent="0.25">
      <c r="A125" s="180"/>
    </row>
    <row r="126" spans="1:1" ht="15.75" x14ac:dyDescent="0.25">
      <c r="A126" s="180"/>
    </row>
    <row r="127" spans="1:1" ht="15.75" x14ac:dyDescent="0.25">
      <c r="A127" s="180"/>
    </row>
    <row r="128" spans="1:1" ht="15.75" x14ac:dyDescent="0.25">
      <c r="A128" s="180"/>
    </row>
    <row r="129" spans="1:1" ht="15.75" x14ac:dyDescent="0.25">
      <c r="A129" s="180"/>
    </row>
    <row r="130" spans="1:1" ht="15.75" x14ac:dyDescent="0.25">
      <c r="A130" s="180"/>
    </row>
    <row r="131" spans="1:1" ht="15.75" x14ac:dyDescent="0.25">
      <c r="A131" s="180"/>
    </row>
    <row r="132" spans="1:1" ht="15.75" x14ac:dyDescent="0.25">
      <c r="A132" s="180"/>
    </row>
    <row r="133" spans="1:1" ht="15.75" x14ac:dyDescent="0.25">
      <c r="A133" s="180"/>
    </row>
    <row r="134" spans="1:1" ht="15.75" x14ac:dyDescent="0.25">
      <c r="A134" s="180"/>
    </row>
    <row r="135" spans="1:1" ht="15.75" x14ac:dyDescent="0.25">
      <c r="A135" s="180"/>
    </row>
    <row r="136" spans="1:1" ht="15.75" x14ac:dyDescent="0.25">
      <c r="A136" s="180"/>
    </row>
    <row r="137" spans="1:1" ht="15.75" x14ac:dyDescent="0.25">
      <c r="A137" s="180"/>
    </row>
    <row r="138" spans="1:1" ht="15.75" x14ac:dyDescent="0.25">
      <c r="A138" s="180"/>
    </row>
    <row r="139" spans="1:1" ht="15.75" x14ac:dyDescent="0.25">
      <c r="A139" s="180"/>
    </row>
    <row r="140" spans="1:1" ht="15.75" x14ac:dyDescent="0.25">
      <c r="A140" s="180"/>
    </row>
    <row r="141" spans="1:1" ht="15.75" x14ac:dyDescent="0.25">
      <c r="A141" s="180"/>
    </row>
    <row r="142" spans="1:1" ht="15.75" x14ac:dyDescent="0.25">
      <c r="A142" s="180"/>
    </row>
    <row r="143" spans="1:1" ht="15.75" x14ac:dyDescent="0.25">
      <c r="A143" s="180"/>
    </row>
    <row r="144" spans="1:1" ht="15.75" x14ac:dyDescent="0.25">
      <c r="A144" s="180"/>
    </row>
    <row r="145" spans="1:1" ht="15.75" x14ac:dyDescent="0.25">
      <c r="A145" s="180"/>
    </row>
    <row r="146" spans="1:1" ht="15.75" x14ac:dyDescent="0.25">
      <c r="A146" s="180"/>
    </row>
    <row r="147" spans="1:1" ht="15.75" x14ac:dyDescent="0.25">
      <c r="A147" s="180"/>
    </row>
    <row r="148" spans="1:1" ht="15.75" x14ac:dyDescent="0.25">
      <c r="A148" s="180"/>
    </row>
    <row r="149" spans="1:1" ht="15.75" x14ac:dyDescent="0.25">
      <c r="A149" s="180"/>
    </row>
    <row r="150" spans="1:1" ht="15.75" x14ac:dyDescent="0.25">
      <c r="A150" s="180"/>
    </row>
    <row r="151" spans="1:1" ht="15.75" x14ac:dyDescent="0.25">
      <c r="A151" s="180"/>
    </row>
    <row r="152" spans="1:1" ht="15.75" x14ac:dyDescent="0.25">
      <c r="A152" s="180"/>
    </row>
    <row r="153" spans="1:1" ht="15.75" x14ac:dyDescent="0.25">
      <c r="A153" s="180"/>
    </row>
    <row r="154" spans="1:1" ht="15.75" x14ac:dyDescent="0.25">
      <c r="A154" s="180"/>
    </row>
    <row r="155" spans="1:1" ht="15.75" x14ac:dyDescent="0.25">
      <c r="A155" s="180"/>
    </row>
    <row r="156" spans="1:1" ht="15.75" x14ac:dyDescent="0.25">
      <c r="A156" s="180"/>
    </row>
    <row r="157" spans="1:1" ht="15.75" x14ac:dyDescent="0.25">
      <c r="A157" s="180"/>
    </row>
    <row r="158" spans="1:1" ht="15.75" x14ac:dyDescent="0.25">
      <c r="A158" s="180"/>
    </row>
    <row r="159" spans="1:1" ht="15.75" x14ac:dyDescent="0.25">
      <c r="A159" s="180"/>
    </row>
    <row r="160" spans="1:1" ht="15.75" x14ac:dyDescent="0.25">
      <c r="A160" s="180"/>
    </row>
    <row r="161" spans="1:1" ht="15.75" x14ac:dyDescent="0.25">
      <c r="A161" s="180"/>
    </row>
    <row r="162" spans="1:1" ht="15.75" x14ac:dyDescent="0.25">
      <c r="A162" s="180"/>
    </row>
    <row r="163" spans="1:1" ht="15.75" x14ac:dyDescent="0.25">
      <c r="A163" s="180"/>
    </row>
    <row r="164" spans="1:1" ht="15.75" x14ac:dyDescent="0.25">
      <c r="A164" s="180"/>
    </row>
    <row r="165" spans="1:1" ht="15.75" x14ac:dyDescent="0.25">
      <c r="A165" s="180"/>
    </row>
    <row r="166" spans="1:1" ht="15.75" x14ac:dyDescent="0.25">
      <c r="A166" s="180"/>
    </row>
    <row r="167" spans="1:1" ht="15.75" x14ac:dyDescent="0.25">
      <c r="A167" s="180"/>
    </row>
    <row r="168" spans="1:1" ht="15.75" x14ac:dyDescent="0.25">
      <c r="A168" s="180"/>
    </row>
    <row r="169" spans="1:1" ht="15.75" x14ac:dyDescent="0.25">
      <c r="A169" s="180"/>
    </row>
    <row r="170" spans="1:1" ht="15.75" x14ac:dyDescent="0.25">
      <c r="A170" s="180"/>
    </row>
    <row r="171" spans="1:1" ht="15.75" x14ac:dyDescent="0.25">
      <c r="A171" s="180"/>
    </row>
    <row r="172" spans="1:1" ht="15.75" x14ac:dyDescent="0.25">
      <c r="A172" s="180"/>
    </row>
    <row r="173" spans="1:1" ht="15.75" x14ac:dyDescent="0.25">
      <c r="A173" s="180"/>
    </row>
    <row r="174" spans="1:1" ht="15.75" x14ac:dyDescent="0.25">
      <c r="A174" s="180"/>
    </row>
    <row r="175" spans="1:1" ht="15.75" x14ac:dyDescent="0.25">
      <c r="A175" s="180"/>
    </row>
    <row r="176" spans="1:1" ht="15.75" x14ac:dyDescent="0.25">
      <c r="A176" s="180"/>
    </row>
    <row r="177" spans="1:1" ht="15.75" x14ac:dyDescent="0.25">
      <c r="A177" s="180"/>
    </row>
    <row r="178" spans="1:1" ht="15.75" x14ac:dyDescent="0.25">
      <c r="A178" s="180"/>
    </row>
    <row r="179" spans="1:1" ht="15.75" x14ac:dyDescent="0.25">
      <c r="A179" s="180"/>
    </row>
    <row r="180" spans="1:1" ht="15.75" x14ac:dyDescent="0.25">
      <c r="A180" s="180"/>
    </row>
    <row r="181" spans="1:1" ht="15.75" x14ac:dyDescent="0.25">
      <c r="A181" s="180"/>
    </row>
    <row r="182" spans="1:1" ht="15.75" x14ac:dyDescent="0.25">
      <c r="A182" s="180"/>
    </row>
    <row r="183" spans="1:1" ht="15.75" x14ac:dyDescent="0.25">
      <c r="A183" s="180"/>
    </row>
    <row r="184" spans="1:1" ht="15.75" x14ac:dyDescent="0.25">
      <c r="A184" s="180"/>
    </row>
    <row r="185" spans="1:1" ht="15.75" x14ac:dyDescent="0.25">
      <c r="A185" s="180"/>
    </row>
    <row r="186" spans="1:1" ht="15.75" x14ac:dyDescent="0.25">
      <c r="A186" s="180"/>
    </row>
    <row r="187" spans="1:1" ht="15.75" x14ac:dyDescent="0.25">
      <c r="A187" s="180"/>
    </row>
    <row r="188" spans="1:1" ht="15.75" x14ac:dyDescent="0.25">
      <c r="A188" s="180"/>
    </row>
    <row r="189" spans="1:1" ht="15.75" x14ac:dyDescent="0.25">
      <c r="A189" s="180"/>
    </row>
    <row r="190" spans="1:1" ht="15.75" x14ac:dyDescent="0.25">
      <c r="A190" s="180"/>
    </row>
    <row r="191" spans="1:1" ht="15.75" x14ac:dyDescent="0.25">
      <c r="A191" s="180"/>
    </row>
    <row r="192" spans="1:1" ht="15.75" x14ac:dyDescent="0.25">
      <c r="A192" s="180"/>
    </row>
    <row r="193" spans="1:1" ht="15.75" x14ac:dyDescent="0.25">
      <c r="A193" s="180"/>
    </row>
    <row r="194" spans="1:1" ht="15.75" x14ac:dyDescent="0.25">
      <c r="A194" s="180"/>
    </row>
    <row r="195" spans="1:1" ht="15.75" x14ac:dyDescent="0.25">
      <c r="A195" s="180"/>
    </row>
    <row r="196" spans="1:1" ht="15.75" x14ac:dyDescent="0.25">
      <c r="A196" s="180"/>
    </row>
    <row r="197" spans="1:1" ht="15.75" x14ac:dyDescent="0.25">
      <c r="A197" s="180"/>
    </row>
    <row r="198" spans="1:1" ht="15.75" x14ac:dyDescent="0.25">
      <c r="A198" s="180"/>
    </row>
    <row r="199" spans="1:1" ht="15.75" x14ac:dyDescent="0.25">
      <c r="A199" s="180"/>
    </row>
    <row r="200" spans="1:1" ht="15.75" x14ac:dyDescent="0.25">
      <c r="A200" s="180"/>
    </row>
    <row r="201" spans="1:1" ht="15.75" x14ac:dyDescent="0.25">
      <c r="A201" s="180"/>
    </row>
    <row r="202" spans="1:1" ht="15.75" x14ac:dyDescent="0.25">
      <c r="A202" s="180"/>
    </row>
    <row r="203" spans="1:1" ht="15.75" x14ac:dyDescent="0.25">
      <c r="A203" s="180"/>
    </row>
    <row r="204" spans="1:1" ht="15.75" x14ac:dyDescent="0.25">
      <c r="A204" s="180"/>
    </row>
    <row r="205" spans="1:1" ht="15.75" x14ac:dyDescent="0.25">
      <c r="A205" s="180"/>
    </row>
    <row r="206" spans="1:1" ht="15.75" x14ac:dyDescent="0.25">
      <c r="A206" s="180"/>
    </row>
    <row r="207" spans="1:1" ht="15.75" x14ac:dyDescent="0.25">
      <c r="A207" s="180"/>
    </row>
    <row r="208" spans="1:1" ht="15.75" x14ac:dyDescent="0.25">
      <c r="A208" s="180"/>
    </row>
    <row r="209" spans="1:1" ht="15.75" x14ac:dyDescent="0.25">
      <c r="A209" s="180"/>
    </row>
    <row r="210" spans="1:1" ht="15.75" x14ac:dyDescent="0.25">
      <c r="A210" s="180"/>
    </row>
    <row r="211" spans="1:1" ht="15.75" x14ac:dyDescent="0.25">
      <c r="A211" s="180"/>
    </row>
    <row r="212" spans="1:1" ht="15.75" x14ac:dyDescent="0.25">
      <c r="A212" s="180"/>
    </row>
    <row r="213" spans="1:1" ht="15.75" x14ac:dyDescent="0.25">
      <c r="A213" s="180"/>
    </row>
    <row r="214" spans="1:1" ht="15.75" x14ac:dyDescent="0.25">
      <c r="A214" s="180"/>
    </row>
    <row r="215" spans="1:1" ht="15.75" x14ac:dyDescent="0.25">
      <c r="A215" s="180"/>
    </row>
    <row r="216" spans="1:1" ht="15.75" x14ac:dyDescent="0.25">
      <c r="A216" s="180"/>
    </row>
    <row r="217" spans="1:1" ht="15.75" x14ac:dyDescent="0.25">
      <c r="A217" s="180"/>
    </row>
    <row r="218" spans="1:1" ht="15.75" x14ac:dyDescent="0.25">
      <c r="A218" s="180"/>
    </row>
    <row r="219" spans="1:1" ht="15.75" x14ac:dyDescent="0.25">
      <c r="A219" s="180"/>
    </row>
    <row r="220" spans="1:1" ht="15.75" x14ac:dyDescent="0.25">
      <c r="A220" s="180"/>
    </row>
    <row r="221" spans="1:1" ht="15.75" x14ac:dyDescent="0.25">
      <c r="A221" s="180"/>
    </row>
    <row r="222" spans="1:1" ht="15.75" x14ac:dyDescent="0.25">
      <c r="A222" s="180"/>
    </row>
    <row r="223" spans="1:1" ht="15.75" x14ac:dyDescent="0.25">
      <c r="A223" s="180"/>
    </row>
    <row r="224" spans="1:1" ht="15.75" x14ac:dyDescent="0.25">
      <c r="A224" s="180"/>
    </row>
    <row r="225" spans="1:1" ht="15.75" x14ac:dyDescent="0.25">
      <c r="A225" s="180"/>
    </row>
    <row r="226" spans="1:1" ht="15.75" x14ac:dyDescent="0.25">
      <c r="A226" s="180"/>
    </row>
    <row r="227" spans="1:1" ht="15.75" x14ac:dyDescent="0.25">
      <c r="A227" s="180"/>
    </row>
    <row r="228" spans="1:1" ht="15.75" x14ac:dyDescent="0.25">
      <c r="A228" s="180"/>
    </row>
    <row r="229" spans="1:1" ht="15.75" x14ac:dyDescent="0.25">
      <c r="A229" s="180"/>
    </row>
    <row r="230" spans="1:1" ht="15.75" x14ac:dyDescent="0.25">
      <c r="A230" s="180"/>
    </row>
    <row r="231" spans="1:1" ht="15.75" x14ac:dyDescent="0.25">
      <c r="A231" s="180"/>
    </row>
    <row r="232" spans="1:1" ht="15.75" x14ac:dyDescent="0.25">
      <c r="A232" s="180"/>
    </row>
    <row r="233" spans="1:1" ht="15.75" x14ac:dyDescent="0.25">
      <c r="A233" s="180"/>
    </row>
    <row r="234" spans="1:1" ht="15.75" x14ac:dyDescent="0.25">
      <c r="A234" s="180"/>
    </row>
    <row r="235" spans="1:1" ht="15.75" x14ac:dyDescent="0.25">
      <c r="A235" s="180"/>
    </row>
    <row r="236" spans="1:1" ht="15.75" x14ac:dyDescent="0.25">
      <c r="A236" s="180"/>
    </row>
    <row r="237" spans="1:1" ht="15.75" x14ac:dyDescent="0.25">
      <c r="A237" s="180"/>
    </row>
    <row r="238" spans="1:1" ht="15.75" x14ac:dyDescent="0.25">
      <c r="A238" s="180"/>
    </row>
    <row r="239" spans="1:1" ht="15.75" x14ac:dyDescent="0.25">
      <c r="A239" s="180"/>
    </row>
    <row r="240" spans="1:1" ht="15.75" x14ac:dyDescent="0.25">
      <c r="A240" s="180"/>
    </row>
    <row r="241" spans="1:1" ht="15.75" x14ac:dyDescent="0.25">
      <c r="A241" s="180"/>
    </row>
    <row r="242" spans="1:1" ht="15.75" x14ac:dyDescent="0.25">
      <c r="A242" s="180"/>
    </row>
    <row r="243" spans="1:1" ht="15.75" x14ac:dyDescent="0.25">
      <c r="A243" s="180"/>
    </row>
    <row r="244" spans="1:1" ht="15.75" x14ac:dyDescent="0.25">
      <c r="A244" s="180"/>
    </row>
    <row r="245" spans="1:1" ht="15.75" x14ac:dyDescent="0.25">
      <c r="A245" s="180"/>
    </row>
    <row r="246" spans="1:1" ht="15.75" x14ac:dyDescent="0.25">
      <c r="A246" s="180"/>
    </row>
    <row r="247" spans="1:1" ht="15.75" x14ac:dyDescent="0.25">
      <c r="A247" s="180"/>
    </row>
    <row r="248" spans="1:1" ht="15.75" x14ac:dyDescent="0.25">
      <c r="A248" s="180"/>
    </row>
    <row r="249" spans="1:1" ht="15.75" x14ac:dyDescent="0.25">
      <c r="A249" s="180"/>
    </row>
    <row r="250" spans="1:1" ht="15.75" x14ac:dyDescent="0.25">
      <c r="A250" s="180"/>
    </row>
    <row r="251" spans="1:1" ht="15.75" x14ac:dyDescent="0.25">
      <c r="A251" s="180"/>
    </row>
    <row r="252" spans="1:1" ht="15.75" x14ac:dyDescent="0.25">
      <c r="A252" s="180"/>
    </row>
    <row r="253" spans="1:1" ht="15.75" x14ac:dyDescent="0.25">
      <c r="A253" s="180"/>
    </row>
    <row r="254" spans="1:1" ht="15.75" x14ac:dyDescent="0.25">
      <c r="A254" s="180"/>
    </row>
    <row r="255" spans="1:1" ht="15.75" x14ac:dyDescent="0.25">
      <c r="A255" s="180"/>
    </row>
    <row r="256" spans="1:1" ht="15.75" x14ac:dyDescent="0.25">
      <c r="A256" s="180"/>
    </row>
    <row r="257" spans="1:1" ht="15.75" x14ac:dyDescent="0.25">
      <c r="A257" s="180"/>
    </row>
    <row r="258" spans="1:1" ht="15.75" x14ac:dyDescent="0.25">
      <c r="A258" s="180"/>
    </row>
    <row r="259" spans="1:1" ht="15.75" x14ac:dyDescent="0.25">
      <c r="A259" s="180"/>
    </row>
    <row r="260" spans="1:1" ht="15.75" x14ac:dyDescent="0.25">
      <c r="A260" s="180"/>
    </row>
    <row r="261" spans="1:1" ht="15.75" x14ac:dyDescent="0.25">
      <c r="A261" s="180"/>
    </row>
    <row r="262" spans="1:1" ht="15.75" x14ac:dyDescent="0.25">
      <c r="A262" s="180"/>
    </row>
    <row r="263" spans="1:1" ht="15.75" x14ac:dyDescent="0.25">
      <c r="A263" s="180"/>
    </row>
    <row r="264" spans="1:1" ht="15.75" x14ac:dyDescent="0.25">
      <c r="A264" s="180"/>
    </row>
    <row r="265" spans="1:1" ht="15.75" x14ac:dyDescent="0.25">
      <c r="A265" s="180"/>
    </row>
    <row r="266" spans="1:1" ht="15.75" x14ac:dyDescent="0.25">
      <c r="A266" s="180"/>
    </row>
    <row r="267" spans="1:1" ht="15.75" x14ac:dyDescent="0.25">
      <c r="A267" s="180"/>
    </row>
    <row r="268" spans="1:1" ht="15.75" x14ac:dyDescent="0.25">
      <c r="A268" s="180"/>
    </row>
    <row r="269" spans="1:1" ht="15.75" x14ac:dyDescent="0.25">
      <c r="A269" s="180"/>
    </row>
    <row r="270" spans="1:1" ht="15.75" x14ac:dyDescent="0.25">
      <c r="A270" s="180"/>
    </row>
    <row r="271" spans="1:1" ht="15.75" x14ac:dyDescent="0.25">
      <c r="A271" s="180"/>
    </row>
    <row r="272" spans="1:1" ht="15.75" x14ac:dyDescent="0.25">
      <c r="A272" s="180"/>
    </row>
    <row r="273" spans="1:1" ht="15.75" x14ac:dyDescent="0.25">
      <c r="A273" s="180"/>
    </row>
    <row r="274" spans="1:1" ht="15.75" x14ac:dyDescent="0.25">
      <c r="A274" s="180"/>
    </row>
    <row r="275" spans="1:1" ht="15.75" x14ac:dyDescent="0.25">
      <c r="A275" s="180"/>
    </row>
    <row r="276" spans="1:1" ht="15.75" x14ac:dyDescent="0.25">
      <c r="A276" s="180"/>
    </row>
    <row r="277" spans="1:1" ht="15.75" x14ac:dyDescent="0.25">
      <c r="A277" s="180"/>
    </row>
    <row r="278" spans="1:1" ht="15.75" x14ac:dyDescent="0.25">
      <c r="A278" s="180"/>
    </row>
    <row r="279" spans="1:1" ht="15.75" x14ac:dyDescent="0.25">
      <c r="A279" s="180"/>
    </row>
    <row r="280" spans="1:1" ht="15.75" x14ac:dyDescent="0.25">
      <c r="A280" s="180"/>
    </row>
    <row r="281" spans="1:1" ht="15.75" x14ac:dyDescent="0.25">
      <c r="A281" s="180"/>
    </row>
    <row r="282" spans="1:1" ht="15.75" x14ac:dyDescent="0.25">
      <c r="A282" s="180"/>
    </row>
    <row r="283" spans="1:1" ht="15.75" x14ac:dyDescent="0.25">
      <c r="A283" s="180"/>
    </row>
    <row r="284" spans="1:1" ht="15.75" x14ac:dyDescent="0.25">
      <c r="A284" s="180"/>
    </row>
    <row r="285" spans="1:1" ht="15.75" x14ac:dyDescent="0.25">
      <c r="A285" s="180"/>
    </row>
    <row r="286" spans="1:1" ht="15.75" x14ac:dyDescent="0.25">
      <c r="A286" s="180"/>
    </row>
    <row r="287" spans="1:1" ht="15.75" x14ac:dyDescent="0.25">
      <c r="A287" s="180"/>
    </row>
    <row r="288" spans="1:1" ht="15.75" x14ac:dyDescent="0.25">
      <c r="A288" s="180"/>
    </row>
    <row r="289" spans="1:1" ht="15.75" x14ac:dyDescent="0.25">
      <c r="A289" s="180"/>
    </row>
    <row r="290" spans="1:1" ht="15.75" x14ac:dyDescent="0.25">
      <c r="A290" s="180"/>
    </row>
    <row r="291" spans="1:1" ht="15.75" x14ac:dyDescent="0.25">
      <c r="A291" s="180"/>
    </row>
    <row r="292" spans="1:1" ht="15.75" x14ac:dyDescent="0.25">
      <c r="A292" s="180"/>
    </row>
    <row r="293" spans="1:1" ht="15.75" x14ac:dyDescent="0.25">
      <c r="A293" s="180"/>
    </row>
    <row r="294" spans="1:1" ht="15.75" x14ac:dyDescent="0.25">
      <c r="A294" s="180"/>
    </row>
    <row r="295" spans="1:1" ht="15.75" x14ac:dyDescent="0.25">
      <c r="A295" s="180"/>
    </row>
    <row r="296" spans="1:1" ht="15.75" x14ac:dyDescent="0.25">
      <c r="A296" s="180"/>
    </row>
    <row r="297" spans="1:1" ht="15.75" x14ac:dyDescent="0.25">
      <c r="A297" s="180"/>
    </row>
    <row r="298" spans="1:1" ht="15.75" x14ac:dyDescent="0.25">
      <c r="A298" s="180"/>
    </row>
    <row r="299" spans="1:1" ht="15.75" x14ac:dyDescent="0.25">
      <c r="A299" s="180"/>
    </row>
    <row r="300" spans="1:1" ht="15.75" x14ac:dyDescent="0.25">
      <c r="A300" s="180"/>
    </row>
    <row r="301" spans="1:1" ht="15.75" x14ac:dyDescent="0.25">
      <c r="A301" s="180"/>
    </row>
    <row r="302" spans="1:1" ht="15.75" x14ac:dyDescent="0.25">
      <c r="A302" s="180"/>
    </row>
    <row r="303" spans="1:1" ht="15.75" x14ac:dyDescent="0.25">
      <c r="A303" s="180"/>
    </row>
    <row r="304" spans="1:1" ht="15.75" x14ac:dyDescent="0.25">
      <c r="A304" s="180"/>
    </row>
    <row r="305" spans="1:1" ht="15.75" x14ac:dyDescent="0.25">
      <c r="A305" s="180"/>
    </row>
    <row r="306" spans="1:1" ht="15.75" x14ac:dyDescent="0.25">
      <c r="A306" s="180"/>
    </row>
    <row r="307" spans="1:1" ht="15.75" x14ac:dyDescent="0.25">
      <c r="A307" s="180"/>
    </row>
    <row r="308" spans="1:1" ht="15.75" x14ac:dyDescent="0.25">
      <c r="A308" s="180"/>
    </row>
    <row r="309" spans="1:1" ht="15.75" x14ac:dyDescent="0.25">
      <c r="A309" s="180"/>
    </row>
    <row r="310" spans="1:1" ht="15.75" x14ac:dyDescent="0.25">
      <c r="A310" s="180"/>
    </row>
    <row r="311" spans="1:1" ht="15.75" x14ac:dyDescent="0.25">
      <c r="A311" s="180"/>
    </row>
    <row r="312" spans="1:1" ht="15.75" x14ac:dyDescent="0.25">
      <c r="A312" s="180"/>
    </row>
    <row r="313" spans="1:1" ht="15.75" x14ac:dyDescent="0.25">
      <c r="A313" s="180"/>
    </row>
    <row r="314" spans="1:1" ht="15.75" x14ac:dyDescent="0.25">
      <c r="A314" s="180"/>
    </row>
    <row r="315" spans="1:1" ht="15.75" x14ac:dyDescent="0.25">
      <c r="A315" s="180"/>
    </row>
    <row r="316" spans="1:1" ht="15.75" x14ac:dyDescent="0.25">
      <c r="A316" s="180"/>
    </row>
    <row r="317" spans="1:1" ht="15.75" x14ac:dyDescent="0.25">
      <c r="A317" s="180"/>
    </row>
    <row r="318" spans="1:1" ht="15.75" x14ac:dyDescent="0.25">
      <c r="A318" s="180"/>
    </row>
    <row r="319" spans="1:1" ht="15.75" x14ac:dyDescent="0.25">
      <c r="A319" s="180"/>
    </row>
    <row r="320" spans="1:1" ht="15.75" x14ac:dyDescent="0.25">
      <c r="A320" s="180"/>
    </row>
    <row r="321" spans="1:1" ht="15.75" x14ac:dyDescent="0.25">
      <c r="A321" s="180"/>
    </row>
    <row r="322" spans="1:1" ht="15.75" x14ac:dyDescent="0.25">
      <c r="A322" s="180"/>
    </row>
    <row r="323" spans="1:1" ht="15.75" x14ac:dyDescent="0.25">
      <c r="A323" s="180"/>
    </row>
    <row r="324" spans="1:1" ht="15.75" x14ac:dyDescent="0.25">
      <c r="A324" s="180"/>
    </row>
    <row r="325" spans="1:1" ht="15.75" x14ac:dyDescent="0.25">
      <c r="A325" s="180"/>
    </row>
    <row r="326" spans="1:1" ht="15.75" x14ac:dyDescent="0.25">
      <c r="A326" s="180"/>
    </row>
    <row r="327" spans="1:1" ht="15.75" x14ac:dyDescent="0.25">
      <c r="A327" s="180"/>
    </row>
    <row r="328" spans="1:1" ht="15.75" x14ac:dyDescent="0.25">
      <c r="A328" s="180"/>
    </row>
    <row r="329" spans="1:1" ht="15.75" x14ac:dyDescent="0.25">
      <c r="A329" s="180"/>
    </row>
    <row r="330" spans="1:1" ht="15.75" x14ac:dyDescent="0.25">
      <c r="A330" s="180"/>
    </row>
    <row r="331" spans="1:1" ht="15.75" x14ac:dyDescent="0.25">
      <c r="A331" s="180"/>
    </row>
    <row r="332" spans="1:1" ht="15.75" x14ac:dyDescent="0.25">
      <c r="A332" s="180"/>
    </row>
    <row r="333" spans="1:1" ht="15.75" x14ac:dyDescent="0.25">
      <c r="A333" s="180"/>
    </row>
    <row r="334" spans="1:1" ht="15.75" x14ac:dyDescent="0.25">
      <c r="A334" s="180"/>
    </row>
    <row r="335" spans="1:1" ht="15.75" x14ac:dyDescent="0.25">
      <c r="A335" s="180"/>
    </row>
    <row r="336" spans="1:1" ht="15.75" x14ac:dyDescent="0.25">
      <c r="A336" s="180"/>
    </row>
    <row r="337" spans="1:1" ht="15.75" x14ac:dyDescent="0.25">
      <c r="A337" s="180"/>
    </row>
    <row r="338" spans="1:1" ht="15.75" x14ac:dyDescent="0.25">
      <c r="A338" s="180"/>
    </row>
    <row r="339" spans="1:1" ht="15.75" x14ac:dyDescent="0.25">
      <c r="A339" s="180"/>
    </row>
    <row r="340" spans="1:1" ht="15.75" x14ac:dyDescent="0.25">
      <c r="A340" s="180"/>
    </row>
    <row r="341" spans="1:1" ht="15.75" x14ac:dyDescent="0.25">
      <c r="A341" s="180"/>
    </row>
    <row r="342" spans="1:1" ht="15.75" x14ac:dyDescent="0.25">
      <c r="A342" s="180"/>
    </row>
    <row r="343" spans="1:1" ht="15.75" x14ac:dyDescent="0.25">
      <c r="A343" s="180"/>
    </row>
    <row r="344" spans="1:1" ht="15.75" x14ac:dyDescent="0.25">
      <c r="A344" s="180"/>
    </row>
    <row r="345" spans="1:1" ht="15.75" x14ac:dyDescent="0.25">
      <c r="A345" s="180"/>
    </row>
    <row r="346" spans="1:1" ht="15.75" x14ac:dyDescent="0.25">
      <c r="A346" s="180"/>
    </row>
    <row r="347" spans="1:1" ht="15.75" x14ac:dyDescent="0.25">
      <c r="A347" s="180"/>
    </row>
    <row r="348" spans="1:1" ht="15.75" x14ac:dyDescent="0.25">
      <c r="A348" s="180"/>
    </row>
    <row r="349" spans="1:1" ht="15.75" x14ac:dyDescent="0.25">
      <c r="A349" s="180"/>
    </row>
    <row r="350" spans="1:1" ht="15.75" x14ac:dyDescent="0.25">
      <c r="A350" s="180"/>
    </row>
    <row r="351" spans="1:1" ht="15.75" x14ac:dyDescent="0.25">
      <c r="A351" s="180"/>
    </row>
    <row r="352" spans="1:1" ht="15.75" x14ac:dyDescent="0.25">
      <c r="A352" s="180"/>
    </row>
    <row r="353" spans="1:1" ht="15.75" x14ac:dyDescent="0.25">
      <c r="A353" s="180"/>
    </row>
    <row r="354" spans="1:1" ht="15.75" x14ac:dyDescent="0.25">
      <c r="A354" s="180"/>
    </row>
    <row r="355" spans="1:1" ht="15.75" x14ac:dyDescent="0.25">
      <c r="A355" s="180"/>
    </row>
    <row r="356" spans="1:1" ht="15.75" x14ac:dyDescent="0.25">
      <c r="A356" s="180"/>
    </row>
    <row r="357" spans="1:1" ht="15.75" x14ac:dyDescent="0.25">
      <c r="A357" s="180"/>
    </row>
    <row r="358" spans="1:1" ht="15.75" x14ac:dyDescent="0.25">
      <c r="A358" s="180"/>
    </row>
    <row r="359" spans="1:1" ht="15.75" x14ac:dyDescent="0.25">
      <c r="A359" s="180"/>
    </row>
    <row r="360" spans="1:1" ht="15.75" x14ac:dyDescent="0.25">
      <c r="A360" s="180"/>
    </row>
    <row r="361" spans="1:1" ht="15.75" x14ac:dyDescent="0.25">
      <c r="A361" s="180"/>
    </row>
    <row r="362" spans="1:1" ht="15.75" x14ac:dyDescent="0.25">
      <c r="A362" s="180"/>
    </row>
    <row r="363" spans="1:1" ht="15.75" x14ac:dyDescent="0.25">
      <c r="A363" s="180"/>
    </row>
    <row r="364" spans="1:1" ht="15.75" x14ac:dyDescent="0.25">
      <c r="A364" s="180"/>
    </row>
    <row r="503" spans="1:1" x14ac:dyDescent="0.2">
      <c r="A503" s="179"/>
    </row>
    <row r="504" spans="1:1" x14ac:dyDescent="0.2">
      <c r="A504" s="179"/>
    </row>
    <row r="505" spans="1:1" x14ac:dyDescent="0.2">
      <c r="A505" s="179"/>
    </row>
    <row r="506" spans="1:1" x14ac:dyDescent="0.2">
      <c r="A506" s="179"/>
    </row>
    <row r="507" spans="1:1" x14ac:dyDescent="0.2">
      <c r="A507" s="179"/>
    </row>
    <row r="508" spans="1:1" x14ac:dyDescent="0.2">
      <c r="A508" s="179"/>
    </row>
    <row r="509" spans="1:1" x14ac:dyDescent="0.2">
      <c r="A509" s="179"/>
    </row>
    <row r="510" spans="1:1" x14ac:dyDescent="0.2">
      <c r="A510" s="179"/>
    </row>
    <row r="511" spans="1:1" x14ac:dyDescent="0.2">
      <c r="A511" s="179"/>
    </row>
    <row r="512" spans="1:1" x14ac:dyDescent="0.2">
      <c r="A512" s="179"/>
    </row>
    <row r="513" spans="1:1" x14ac:dyDescent="0.2">
      <c r="A513" s="179"/>
    </row>
    <row r="514" spans="1:1" x14ac:dyDescent="0.2">
      <c r="A514" s="179"/>
    </row>
    <row r="515" spans="1:1" x14ac:dyDescent="0.2">
      <c r="A515" s="179"/>
    </row>
    <row r="516" spans="1:1" x14ac:dyDescent="0.2">
      <c r="A516" s="179"/>
    </row>
    <row r="517" spans="1:1" x14ac:dyDescent="0.2">
      <c r="A517" s="179"/>
    </row>
    <row r="518" spans="1:1" x14ac:dyDescent="0.2">
      <c r="A518" s="179"/>
    </row>
    <row r="519" spans="1:1" x14ac:dyDescent="0.2">
      <c r="A519" s="179"/>
    </row>
    <row r="520" spans="1:1" x14ac:dyDescent="0.2">
      <c r="A520" s="179"/>
    </row>
    <row r="521" spans="1:1" x14ac:dyDescent="0.2">
      <c r="A521" s="179"/>
    </row>
  </sheetData>
  <mergeCells count="21">
    <mergeCell ref="B17:C17"/>
    <mergeCell ref="B18:C18"/>
    <mergeCell ref="B25:C25"/>
    <mergeCell ref="B26:C26"/>
    <mergeCell ref="B27:C27"/>
    <mergeCell ref="B19:C19"/>
    <mergeCell ref="B20:C20"/>
    <mergeCell ref="B21:C21"/>
    <mergeCell ref="B22:C22"/>
    <mergeCell ref="B23:C23"/>
    <mergeCell ref="B24:C24"/>
    <mergeCell ref="B12:C12"/>
    <mergeCell ref="B13:C13"/>
    <mergeCell ref="B14:C14"/>
    <mergeCell ref="B15:C15"/>
    <mergeCell ref="B16:C16"/>
    <mergeCell ref="B1:C3"/>
    <mergeCell ref="A4:C4"/>
    <mergeCell ref="B7:C7"/>
    <mergeCell ref="A8:C8"/>
    <mergeCell ref="B11:C11"/>
  </mergeCells>
  <printOptions horizontalCentered="1"/>
  <pageMargins left="0.98425196850393704" right="0.39370078740157483" top="0.78740157480314965" bottom="0.78740157480314965" header="0.15748031496062992" footer="0.19685039370078741"/>
  <pageSetup paperSize="9" scale="9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zoomScaleSheetLayoutView="100" workbookViewId="0">
      <selection activeCell="A8" sqref="A8:D9"/>
    </sheetView>
  </sheetViews>
  <sheetFormatPr defaultRowHeight="15.75" x14ac:dyDescent="0.25"/>
  <cols>
    <col min="1" max="1" width="22.7109375" style="83" customWidth="1"/>
    <col min="2" max="2" width="13" style="83" customWidth="1"/>
    <col min="3" max="3" width="48.140625" style="82" customWidth="1"/>
    <col min="4" max="4" width="9.7109375" style="82" customWidth="1"/>
    <col min="5" max="5" width="12.7109375" style="81" bestFit="1" customWidth="1"/>
    <col min="6" max="6" width="18.85546875" style="81" customWidth="1"/>
    <col min="7" max="16384" width="9.140625" style="81"/>
  </cols>
  <sheetData>
    <row r="1" spans="1:4" x14ac:dyDescent="0.25">
      <c r="C1" s="208" t="s">
        <v>553</v>
      </c>
      <c r="D1" s="208"/>
    </row>
    <row r="2" spans="1:4" x14ac:dyDescent="0.25">
      <c r="C2" s="208"/>
      <c r="D2" s="208"/>
    </row>
    <row r="3" spans="1:4" ht="23.25" customHeight="1" x14ac:dyDescent="0.25">
      <c r="C3" s="208"/>
      <c r="D3" s="208"/>
    </row>
    <row r="4" spans="1:4" ht="64.5" customHeight="1" x14ac:dyDescent="0.2">
      <c r="C4" s="222" t="s">
        <v>279</v>
      </c>
      <c r="D4" s="222"/>
    </row>
    <row r="5" spans="1:4" x14ac:dyDescent="0.25">
      <c r="A5" s="228" t="s">
        <v>328</v>
      </c>
      <c r="B5" s="228"/>
      <c r="C5" s="228"/>
      <c r="D5" s="228"/>
    </row>
    <row r="6" spans="1:4" x14ac:dyDescent="0.25">
      <c r="A6" s="228"/>
      <c r="B6" s="228"/>
      <c r="C6" s="228"/>
      <c r="D6" s="228"/>
    </row>
    <row r="7" spans="1:4" x14ac:dyDescent="0.25">
      <c r="A7" s="227"/>
      <c r="B7" s="227"/>
      <c r="C7" s="227"/>
      <c r="D7" s="227"/>
    </row>
    <row r="8" spans="1:4" x14ac:dyDescent="0.25">
      <c r="A8" s="227" t="s">
        <v>327</v>
      </c>
      <c r="B8" s="227"/>
      <c r="C8" s="227"/>
      <c r="D8" s="227"/>
    </row>
    <row r="9" spans="1:4" x14ac:dyDescent="0.25">
      <c r="A9" s="227"/>
      <c r="B9" s="227"/>
      <c r="C9" s="227"/>
      <c r="D9" s="227"/>
    </row>
    <row r="11" spans="1:4" x14ac:dyDescent="0.25">
      <c r="A11" s="234" t="s">
        <v>326</v>
      </c>
      <c r="B11" s="235"/>
      <c r="C11" s="229" t="s">
        <v>325</v>
      </c>
      <c r="D11" s="229" t="s">
        <v>324</v>
      </c>
    </row>
    <row r="12" spans="1:4" ht="126" x14ac:dyDescent="0.25">
      <c r="A12" s="104" t="s">
        <v>323</v>
      </c>
      <c r="B12" s="104" t="s">
        <v>322</v>
      </c>
      <c r="C12" s="230"/>
      <c r="D12" s="230"/>
    </row>
    <row r="13" spans="1:4" ht="27" x14ac:dyDescent="0.25">
      <c r="A13" s="103" t="s">
        <v>321</v>
      </c>
      <c r="B13" s="103" t="s">
        <v>6</v>
      </c>
      <c r="C13" s="102" t="s">
        <v>320</v>
      </c>
      <c r="D13" s="101">
        <f>D14+D19+D24</f>
        <v>29628.900000000023</v>
      </c>
    </row>
    <row r="14" spans="1:4" ht="25.5" x14ac:dyDescent="0.25">
      <c r="A14" s="100" t="s">
        <v>319</v>
      </c>
      <c r="B14" s="100" t="s">
        <v>302</v>
      </c>
      <c r="C14" s="99" t="s">
        <v>318</v>
      </c>
      <c r="D14" s="98">
        <f>D15+D17</f>
        <v>5000</v>
      </c>
    </row>
    <row r="15" spans="1:4" ht="25.5" x14ac:dyDescent="0.25">
      <c r="A15" s="97" t="s">
        <v>317</v>
      </c>
      <c r="B15" s="97" t="s">
        <v>302</v>
      </c>
      <c r="C15" s="96" t="s">
        <v>316</v>
      </c>
      <c r="D15" s="95">
        <v>66000</v>
      </c>
    </row>
    <row r="16" spans="1:4" ht="38.25" x14ac:dyDescent="0.25">
      <c r="A16" s="97" t="s">
        <v>315</v>
      </c>
      <c r="B16" s="97" t="s">
        <v>302</v>
      </c>
      <c r="C16" s="96" t="s">
        <v>314</v>
      </c>
      <c r="D16" s="95">
        <v>66000</v>
      </c>
    </row>
    <row r="17" spans="1:6" ht="25.5" x14ac:dyDescent="0.25">
      <c r="A17" s="97" t="s">
        <v>313</v>
      </c>
      <c r="B17" s="97" t="s">
        <v>302</v>
      </c>
      <c r="C17" s="96" t="s">
        <v>312</v>
      </c>
      <c r="D17" s="95">
        <v>-61000</v>
      </c>
    </row>
    <row r="18" spans="1:6" ht="38.25" x14ac:dyDescent="0.25">
      <c r="A18" s="97" t="s">
        <v>311</v>
      </c>
      <c r="B18" s="97" t="s">
        <v>302</v>
      </c>
      <c r="C18" s="96" t="s">
        <v>310</v>
      </c>
      <c r="D18" s="95">
        <v>-61000</v>
      </c>
    </row>
    <row r="19" spans="1:6" ht="25.5" x14ac:dyDescent="0.25">
      <c r="A19" s="100" t="s">
        <v>309</v>
      </c>
      <c r="B19" s="100" t="s">
        <v>302</v>
      </c>
      <c r="C19" s="99" t="s">
        <v>308</v>
      </c>
      <c r="D19" s="98">
        <f>D20+D22</f>
        <v>0</v>
      </c>
    </row>
    <row r="20" spans="1:6" ht="38.25" x14ac:dyDescent="0.25">
      <c r="A20" s="97" t="s">
        <v>307</v>
      </c>
      <c r="B20" s="97" t="s">
        <v>302</v>
      </c>
      <c r="C20" s="96" t="s">
        <v>306</v>
      </c>
      <c r="D20" s="95">
        <v>0</v>
      </c>
    </row>
    <row r="21" spans="1:6" ht="51" x14ac:dyDescent="0.25">
      <c r="A21" s="97" t="s">
        <v>305</v>
      </c>
      <c r="B21" s="97" t="s">
        <v>6</v>
      </c>
      <c r="C21" s="96" t="s">
        <v>304</v>
      </c>
      <c r="D21" s="95">
        <v>0</v>
      </c>
    </row>
    <row r="22" spans="1:6" ht="38.25" x14ac:dyDescent="0.25">
      <c r="A22" s="97" t="s">
        <v>303</v>
      </c>
      <c r="B22" s="97" t="s">
        <v>302</v>
      </c>
      <c r="C22" s="96" t="s">
        <v>301</v>
      </c>
      <c r="D22" s="95">
        <v>0</v>
      </c>
    </row>
    <row r="23" spans="1:6" ht="51" x14ac:dyDescent="0.25">
      <c r="A23" s="97" t="s">
        <v>300</v>
      </c>
      <c r="B23" s="97" t="s">
        <v>6</v>
      </c>
      <c r="C23" s="96" t="s">
        <v>299</v>
      </c>
      <c r="D23" s="95">
        <v>0</v>
      </c>
    </row>
    <row r="24" spans="1:6" ht="25.5" x14ac:dyDescent="0.25">
      <c r="A24" s="100" t="s">
        <v>298</v>
      </c>
      <c r="B24" s="100" t="s">
        <v>6</v>
      </c>
      <c r="C24" s="99" t="s">
        <v>297</v>
      </c>
      <c r="D24" s="98">
        <f>D25+D29</f>
        <v>24628.900000000023</v>
      </c>
    </row>
    <row r="25" spans="1:6" x14ac:dyDescent="0.25">
      <c r="A25" s="97" t="s">
        <v>296</v>
      </c>
      <c r="B25" s="97" t="s">
        <v>6</v>
      </c>
      <c r="C25" s="96" t="s">
        <v>295</v>
      </c>
      <c r="D25" s="95">
        <v>-829816.6</v>
      </c>
    </row>
    <row r="26" spans="1:6" x14ac:dyDescent="0.25">
      <c r="A26" s="97" t="s">
        <v>294</v>
      </c>
      <c r="B26" s="97" t="s">
        <v>6</v>
      </c>
      <c r="C26" s="96" t="s">
        <v>549</v>
      </c>
      <c r="D26" s="95">
        <v>-829816.6</v>
      </c>
    </row>
    <row r="27" spans="1:6" ht="25.5" x14ac:dyDescent="0.25">
      <c r="A27" s="97" t="s">
        <v>293</v>
      </c>
      <c r="B27" s="97" t="s">
        <v>6</v>
      </c>
      <c r="C27" s="96" t="s">
        <v>292</v>
      </c>
      <c r="D27" s="95">
        <v>-829816.6</v>
      </c>
    </row>
    <row r="28" spans="1:6" ht="25.5" x14ac:dyDescent="0.25">
      <c r="A28" s="97" t="s">
        <v>291</v>
      </c>
      <c r="B28" s="97" t="s">
        <v>6</v>
      </c>
      <c r="C28" s="96" t="s">
        <v>290</v>
      </c>
      <c r="D28" s="95">
        <v>-829816.6</v>
      </c>
    </row>
    <row r="29" spans="1:6" x14ac:dyDescent="0.25">
      <c r="A29" s="97" t="s">
        <v>289</v>
      </c>
      <c r="B29" s="97" t="s">
        <v>6</v>
      </c>
      <c r="C29" s="96" t="s">
        <v>288</v>
      </c>
      <c r="D29" s="95">
        <v>854445.5</v>
      </c>
      <c r="F29" s="163"/>
    </row>
    <row r="30" spans="1:6" x14ac:dyDescent="0.25">
      <c r="A30" s="97" t="s">
        <v>287</v>
      </c>
      <c r="B30" s="97" t="s">
        <v>6</v>
      </c>
      <c r="C30" s="96" t="s">
        <v>548</v>
      </c>
      <c r="D30" s="95">
        <v>854445.5</v>
      </c>
    </row>
    <row r="31" spans="1:6" ht="25.5" x14ac:dyDescent="0.25">
      <c r="A31" s="97" t="s">
        <v>286</v>
      </c>
      <c r="B31" s="97" t="s">
        <v>6</v>
      </c>
      <c r="C31" s="96" t="s">
        <v>285</v>
      </c>
      <c r="D31" s="95">
        <v>854445.5</v>
      </c>
    </row>
    <row r="32" spans="1:6" ht="25.5" x14ac:dyDescent="0.25">
      <c r="A32" s="97" t="s">
        <v>284</v>
      </c>
      <c r="B32" s="97" t="s">
        <v>6</v>
      </c>
      <c r="C32" s="96" t="s">
        <v>283</v>
      </c>
      <c r="D32" s="95">
        <v>854445.5</v>
      </c>
    </row>
    <row r="33" spans="1:4" s="92" customFormat="1" x14ac:dyDescent="0.25">
      <c r="A33" s="237" t="s">
        <v>282</v>
      </c>
      <c r="B33" s="237"/>
      <c r="C33" s="237"/>
      <c r="D33" s="94">
        <f>D13</f>
        <v>29628.900000000023</v>
      </c>
    </row>
    <row r="34" spans="1:4" s="92" customFormat="1" x14ac:dyDescent="0.25">
      <c r="A34" s="236"/>
      <c r="B34" s="236"/>
      <c r="C34" s="236"/>
      <c r="D34" s="93"/>
    </row>
    <row r="35" spans="1:4" x14ac:dyDescent="0.25">
      <c r="A35" s="91"/>
      <c r="B35" s="91"/>
      <c r="C35" s="90"/>
      <c r="D35" s="90"/>
    </row>
    <row r="36" spans="1:4" x14ac:dyDescent="0.25">
      <c r="A36" s="89"/>
      <c r="B36" s="89"/>
      <c r="C36" s="89"/>
      <c r="D36" s="89"/>
    </row>
    <row r="37" spans="1:4" x14ac:dyDescent="0.25">
      <c r="A37" s="81"/>
      <c r="B37" s="81"/>
      <c r="C37" s="88"/>
      <c r="D37" s="88"/>
    </row>
    <row r="38" spans="1:4" x14ac:dyDescent="0.25">
      <c r="A38" s="81"/>
      <c r="B38" s="81"/>
      <c r="C38" s="81"/>
      <c r="D38" s="81"/>
    </row>
    <row r="39" spans="1:4" x14ac:dyDescent="0.25">
      <c r="A39" s="81"/>
      <c r="B39" s="81"/>
      <c r="C39" s="81"/>
      <c r="D39" s="81"/>
    </row>
    <row r="40" spans="1:4" x14ac:dyDescent="0.25">
      <c r="A40" s="81"/>
      <c r="B40" s="81"/>
      <c r="C40" s="81"/>
      <c r="D40" s="81"/>
    </row>
    <row r="41" spans="1:4" x14ac:dyDescent="0.25">
      <c r="A41" s="81"/>
      <c r="B41" s="81"/>
      <c r="C41" s="81"/>
      <c r="D41" s="81"/>
    </row>
    <row r="42" spans="1:4" x14ac:dyDescent="0.25">
      <c r="A42" s="81"/>
      <c r="B42" s="81"/>
      <c r="C42" s="81"/>
      <c r="D42" s="81"/>
    </row>
    <row r="43" spans="1:4" x14ac:dyDescent="0.25">
      <c r="A43" s="81"/>
      <c r="B43" s="81"/>
      <c r="C43" s="81"/>
      <c r="D43" s="81"/>
    </row>
    <row r="44" spans="1:4" x14ac:dyDescent="0.25">
      <c r="A44" s="81"/>
      <c r="B44" s="81"/>
      <c r="C44" s="81"/>
      <c r="D44" s="81"/>
    </row>
    <row r="45" spans="1:4" x14ac:dyDescent="0.25">
      <c r="A45" s="81"/>
      <c r="B45" s="81"/>
      <c r="C45" s="81"/>
      <c r="D45" s="81"/>
    </row>
    <row r="46" spans="1:4" x14ac:dyDescent="0.25">
      <c r="A46" s="233"/>
      <c r="B46" s="233"/>
      <c r="C46" s="233"/>
      <c r="D46" s="87"/>
    </row>
    <row r="47" spans="1:4" x14ac:dyDescent="0.25">
      <c r="A47" s="233"/>
      <c r="B47" s="233"/>
      <c r="C47" s="233"/>
      <c r="D47" s="87"/>
    </row>
    <row r="48" spans="1:4" x14ac:dyDescent="0.25">
      <c r="A48" s="233"/>
      <c r="B48" s="233"/>
      <c r="C48" s="233"/>
      <c r="D48" s="87"/>
    </row>
    <row r="49" spans="1:4" x14ac:dyDescent="0.25">
      <c r="A49" s="87"/>
      <c r="B49" s="87"/>
      <c r="C49" s="87"/>
      <c r="D49" s="87"/>
    </row>
    <row r="50" spans="1:4" x14ac:dyDescent="0.25">
      <c r="A50" s="232"/>
      <c r="B50" s="232"/>
      <c r="C50" s="232"/>
      <c r="D50" s="86"/>
    </row>
    <row r="51" spans="1:4" x14ac:dyDescent="0.25">
      <c r="A51" s="231"/>
      <c r="B51" s="231"/>
      <c r="C51" s="231"/>
      <c r="D51" s="83"/>
    </row>
    <row r="53" spans="1:4" x14ac:dyDescent="0.25">
      <c r="C53" s="84"/>
      <c r="D53" s="84"/>
    </row>
    <row r="54" spans="1:4" x14ac:dyDescent="0.25">
      <c r="C54" s="85"/>
      <c r="D54" s="85"/>
    </row>
    <row r="55" spans="1:4" x14ac:dyDescent="0.25">
      <c r="C55" s="85"/>
      <c r="D55" s="85"/>
    </row>
    <row r="56" spans="1:4" x14ac:dyDescent="0.25">
      <c r="C56" s="85"/>
      <c r="D56" s="85"/>
    </row>
    <row r="58" spans="1:4" x14ac:dyDescent="0.25">
      <c r="C58" s="84"/>
      <c r="D58" s="84"/>
    </row>
  </sheetData>
  <mergeCells count="15">
    <mergeCell ref="D11:D12"/>
    <mergeCell ref="A51:C51"/>
    <mergeCell ref="A50:C50"/>
    <mergeCell ref="A47:C47"/>
    <mergeCell ref="A48:C48"/>
    <mergeCell ref="A11:B11"/>
    <mergeCell ref="C11:C12"/>
    <mergeCell ref="A46:C46"/>
    <mergeCell ref="A34:C34"/>
    <mergeCell ref="A33:C33"/>
    <mergeCell ref="C1:D3"/>
    <mergeCell ref="A7:D7"/>
    <mergeCell ref="C4:D4"/>
    <mergeCell ref="A8:D9"/>
    <mergeCell ref="A5:D6"/>
  </mergeCells>
  <printOptions horizontalCentered="1"/>
  <pageMargins left="0.81" right="0.23622047244094491" top="0.78740157480314965" bottom="0.78740157480314965" header="0.19685039370078741" footer="0.15748031496062992"/>
  <pageSetup paperSize="9" scale="98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1"/>
  <sheetViews>
    <sheetView workbookViewId="0">
      <selection activeCell="C8" sqref="C8"/>
    </sheetView>
  </sheetViews>
  <sheetFormatPr defaultRowHeight="12.75" x14ac:dyDescent="0.2"/>
  <cols>
    <col min="1" max="1" width="44.140625" style="1" customWidth="1"/>
    <col min="2" max="2" width="9.140625" style="1" customWidth="1"/>
    <col min="3" max="3" width="9.7109375" style="1" customWidth="1"/>
    <col min="4" max="4" width="13.5703125" style="1" customWidth="1"/>
    <col min="5" max="5" width="9.28515625" style="1" customWidth="1"/>
    <col min="6" max="6" width="12" style="1" customWidth="1"/>
    <col min="7" max="16384" width="9.140625" style="1"/>
  </cols>
  <sheetData>
    <row r="1" spans="1:6" x14ac:dyDescent="0.2">
      <c r="A1" s="80"/>
      <c r="B1" s="80"/>
      <c r="C1" s="80"/>
      <c r="D1" s="208" t="s">
        <v>554</v>
      </c>
      <c r="E1" s="208"/>
      <c r="F1" s="208"/>
    </row>
    <row r="2" spans="1:6" x14ac:dyDescent="0.2">
      <c r="A2" s="79"/>
      <c r="B2" s="79"/>
      <c r="C2" s="78"/>
      <c r="D2" s="208"/>
      <c r="E2" s="208"/>
      <c r="F2" s="208"/>
    </row>
    <row r="3" spans="1:6" ht="72.75" customHeight="1" x14ac:dyDescent="0.2">
      <c r="A3" s="79"/>
      <c r="B3" s="79"/>
      <c r="C3" s="78"/>
      <c r="D3" s="208"/>
      <c r="E3" s="208"/>
      <c r="F3" s="208"/>
    </row>
    <row r="4" spans="1:6" x14ac:dyDescent="0.2">
      <c r="A4" s="79"/>
      <c r="B4" s="79"/>
      <c r="C4" s="78"/>
      <c r="D4" s="77"/>
      <c r="E4" s="77"/>
    </row>
    <row r="5" spans="1:6" x14ac:dyDescent="0.2">
      <c r="A5" s="239" t="s">
        <v>281</v>
      </c>
      <c r="B5" s="239"/>
      <c r="C5" s="239"/>
      <c r="D5" s="239"/>
      <c r="E5" s="239"/>
      <c r="F5" s="239"/>
    </row>
    <row r="6" spans="1:6" ht="54.75" customHeight="1" x14ac:dyDescent="0.2">
      <c r="A6" s="239"/>
      <c r="B6" s="239"/>
      <c r="C6" s="239"/>
      <c r="D6" s="239"/>
      <c r="E6" s="239"/>
      <c r="F6" s="239"/>
    </row>
    <row r="7" spans="1:6" x14ac:dyDescent="0.2">
      <c r="A7" s="75"/>
      <c r="B7" s="75"/>
      <c r="C7" s="75"/>
      <c r="D7" s="76"/>
      <c r="E7" s="76"/>
    </row>
    <row r="8" spans="1:6" x14ac:dyDescent="0.2">
      <c r="A8" s="75"/>
      <c r="B8" s="75"/>
      <c r="C8" s="75"/>
      <c r="D8" s="238" t="s">
        <v>279</v>
      </c>
      <c r="E8" s="238"/>
    </row>
    <row r="9" spans="1:6" ht="75.75" customHeight="1" x14ac:dyDescent="0.25">
      <c r="A9" s="239" t="s">
        <v>280</v>
      </c>
      <c r="B9" s="239"/>
      <c r="C9" s="239"/>
      <c r="D9" s="239"/>
      <c r="E9" s="239"/>
    </row>
    <row r="10" spans="1:6" ht="15.75" x14ac:dyDescent="0.25">
      <c r="A10" s="74"/>
      <c r="B10" s="73"/>
      <c r="C10" s="73"/>
      <c r="D10" s="73"/>
      <c r="E10" s="73"/>
    </row>
    <row r="11" spans="1:6" ht="63" x14ac:dyDescent="0.2">
      <c r="A11" s="72" t="s">
        <v>277</v>
      </c>
      <c r="B11" s="72" t="s">
        <v>275</v>
      </c>
      <c r="C11" s="72" t="s">
        <v>274</v>
      </c>
      <c r="D11" s="72" t="s">
        <v>273</v>
      </c>
      <c r="E11" s="72" t="s">
        <v>272</v>
      </c>
      <c r="F11" s="72" t="s">
        <v>271</v>
      </c>
    </row>
    <row r="12" spans="1:6" ht="15.75" x14ac:dyDescent="0.2">
      <c r="A12" s="71" t="s">
        <v>270</v>
      </c>
      <c r="B12" s="69"/>
      <c r="C12" s="69"/>
      <c r="D12" s="69"/>
      <c r="E12" s="69"/>
      <c r="F12" s="68">
        <f>F461</f>
        <v>793445.50000000012</v>
      </c>
    </row>
    <row r="13" spans="1:6" x14ac:dyDescent="0.2">
      <c r="A13" s="67" t="s">
        <v>269</v>
      </c>
      <c r="B13" s="18" t="s">
        <v>16</v>
      </c>
      <c r="C13" s="18"/>
      <c r="D13" s="18"/>
      <c r="E13" s="18"/>
      <c r="F13" s="2">
        <f>F14+F19+F24+F66+F71+F85+F90</f>
        <v>37110.200000000004</v>
      </c>
    </row>
    <row r="14" spans="1:6" ht="38.25" x14ac:dyDescent="0.2">
      <c r="A14" s="67" t="s">
        <v>268</v>
      </c>
      <c r="B14" s="18" t="s">
        <v>267</v>
      </c>
      <c r="C14" s="18" t="s">
        <v>266</v>
      </c>
      <c r="D14" s="18"/>
      <c r="E14" s="18"/>
      <c r="F14" s="2">
        <f>F15</f>
        <v>1486.5</v>
      </c>
    </row>
    <row r="15" spans="1:6" x14ac:dyDescent="0.2">
      <c r="A15" s="14" t="s">
        <v>12</v>
      </c>
      <c r="B15" s="28" t="s">
        <v>16</v>
      </c>
      <c r="C15" s="28" t="s">
        <v>31</v>
      </c>
      <c r="D15" s="28" t="s">
        <v>11</v>
      </c>
      <c r="E15" s="28"/>
      <c r="F15" s="9">
        <f>F16</f>
        <v>1486.5</v>
      </c>
    </row>
    <row r="16" spans="1:6" x14ac:dyDescent="0.2">
      <c r="A16" s="14" t="s">
        <v>265</v>
      </c>
      <c r="B16" s="28" t="s">
        <v>16</v>
      </c>
      <c r="C16" s="28" t="s">
        <v>31</v>
      </c>
      <c r="D16" s="28" t="s">
        <v>264</v>
      </c>
      <c r="E16" s="28"/>
      <c r="F16" s="9">
        <f>F17</f>
        <v>1486.5</v>
      </c>
    </row>
    <row r="17" spans="1:6" ht="63.75" x14ac:dyDescent="0.2">
      <c r="A17" s="21" t="s">
        <v>110</v>
      </c>
      <c r="B17" s="20" t="s">
        <v>16</v>
      </c>
      <c r="C17" s="20" t="s">
        <v>31</v>
      </c>
      <c r="D17" s="27" t="s">
        <v>264</v>
      </c>
      <c r="E17" s="20" t="s">
        <v>109</v>
      </c>
      <c r="F17" s="5">
        <f>F18</f>
        <v>1486.5</v>
      </c>
    </row>
    <row r="18" spans="1:6" ht="25.5" x14ac:dyDescent="0.2">
      <c r="A18" s="21" t="s">
        <v>242</v>
      </c>
      <c r="B18" s="20" t="s">
        <v>16</v>
      </c>
      <c r="C18" s="20" t="s">
        <v>31</v>
      </c>
      <c r="D18" s="27" t="s">
        <v>264</v>
      </c>
      <c r="E18" s="20" t="s">
        <v>240</v>
      </c>
      <c r="F18" s="5">
        <v>1486.5</v>
      </c>
    </row>
    <row r="19" spans="1:6" ht="51" x14ac:dyDescent="0.2">
      <c r="A19" s="19" t="s">
        <v>263</v>
      </c>
      <c r="B19" s="17" t="s">
        <v>16</v>
      </c>
      <c r="C19" s="17" t="s">
        <v>4</v>
      </c>
      <c r="D19" s="17"/>
      <c r="E19" s="17"/>
      <c r="F19" s="2">
        <f>F20</f>
        <v>877.5</v>
      </c>
    </row>
    <row r="20" spans="1:6" x14ac:dyDescent="0.2">
      <c r="A20" s="14" t="s">
        <v>12</v>
      </c>
      <c r="B20" s="13" t="s">
        <v>16</v>
      </c>
      <c r="C20" s="13" t="s">
        <v>4</v>
      </c>
      <c r="D20" s="28" t="s">
        <v>11</v>
      </c>
      <c r="E20" s="13"/>
      <c r="F20" s="9">
        <f>F21</f>
        <v>877.5</v>
      </c>
    </row>
    <row r="21" spans="1:6" ht="25.5" x14ac:dyDescent="0.2">
      <c r="A21" s="23" t="s">
        <v>262</v>
      </c>
      <c r="B21" s="13" t="s">
        <v>16</v>
      </c>
      <c r="C21" s="13" t="s">
        <v>4</v>
      </c>
      <c r="D21" s="28" t="s">
        <v>261</v>
      </c>
      <c r="E21" s="13"/>
      <c r="F21" s="9">
        <f>F22</f>
        <v>877.5</v>
      </c>
    </row>
    <row r="22" spans="1:6" ht="63.75" x14ac:dyDescent="0.2">
      <c r="A22" s="21" t="s">
        <v>110</v>
      </c>
      <c r="B22" s="20" t="s">
        <v>16</v>
      </c>
      <c r="C22" s="20" t="s">
        <v>4</v>
      </c>
      <c r="D22" s="27" t="s">
        <v>261</v>
      </c>
      <c r="E22" s="20" t="s">
        <v>109</v>
      </c>
      <c r="F22" s="5">
        <f>F23</f>
        <v>877.5</v>
      </c>
    </row>
    <row r="23" spans="1:6" ht="25.5" x14ac:dyDescent="0.2">
      <c r="A23" s="21" t="s">
        <v>242</v>
      </c>
      <c r="B23" s="20" t="s">
        <v>16</v>
      </c>
      <c r="C23" s="20" t="s">
        <v>4</v>
      </c>
      <c r="D23" s="27" t="s">
        <v>261</v>
      </c>
      <c r="E23" s="20" t="s">
        <v>240</v>
      </c>
      <c r="F23" s="5">
        <v>877.5</v>
      </c>
    </row>
    <row r="24" spans="1:6" ht="51" x14ac:dyDescent="0.2">
      <c r="A24" s="19" t="s">
        <v>260</v>
      </c>
      <c r="B24" s="17" t="s">
        <v>16</v>
      </c>
      <c r="C24" s="17" t="s">
        <v>66</v>
      </c>
      <c r="D24" s="17"/>
      <c r="E24" s="17"/>
      <c r="F24" s="66">
        <f>F25</f>
        <v>32053.3</v>
      </c>
    </row>
    <row r="25" spans="1:6" x14ac:dyDescent="0.2">
      <c r="A25" s="14" t="s">
        <v>12</v>
      </c>
      <c r="B25" s="13" t="s">
        <v>16</v>
      </c>
      <c r="C25" s="13" t="s">
        <v>66</v>
      </c>
      <c r="D25" s="28" t="s">
        <v>11</v>
      </c>
      <c r="E25" s="13"/>
      <c r="F25" s="9">
        <f>F26+F29+F34+F39+F44+F49+F56+F61</f>
        <v>32053.3</v>
      </c>
    </row>
    <row r="26" spans="1:6" ht="25.5" x14ac:dyDescent="0.2">
      <c r="A26" s="64" t="s">
        <v>246</v>
      </c>
      <c r="B26" s="20" t="s">
        <v>16</v>
      </c>
      <c r="C26" s="20" t="s">
        <v>66</v>
      </c>
      <c r="D26" s="27" t="s">
        <v>245</v>
      </c>
      <c r="E26" s="20"/>
      <c r="F26" s="5">
        <f>F27</f>
        <v>20844.3</v>
      </c>
    </row>
    <row r="27" spans="1:6" ht="63.75" x14ac:dyDescent="0.2">
      <c r="A27" s="21" t="s">
        <v>110</v>
      </c>
      <c r="B27" s="20" t="s">
        <v>16</v>
      </c>
      <c r="C27" s="20" t="s">
        <v>66</v>
      </c>
      <c r="D27" s="27" t="s">
        <v>245</v>
      </c>
      <c r="E27" s="20" t="s">
        <v>109</v>
      </c>
      <c r="F27" s="49">
        <f>F28</f>
        <v>20844.3</v>
      </c>
    </row>
    <row r="28" spans="1:6" ht="25.5" x14ac:dyDescent="0.2">
      <c r="A28" s="21" t="s">
        <v>242</v>
      </c>
      <c r="B28" s="20" t="s">
        <v>16</v>
      </c>
      <c r="C28" s="20" t="s">
        <v>66</v>
      </c>
      <c r="D28" s="27" t="s">
        <v>245</v>
      </c>
      <c r="E28" s="20" t="s">
        <v>240</v>
      </c>
      <c r="F28" s="49">
        <v>20844.3</v>
      </c>
    </row>
    <row r="29" spans="1:6" ht="25.5" x14ac:dyDescent="0.2">
      <c r="A29" s="21" t="s">
        <v>60</v>
      </c>
      <c r="B29" s="20" t="s">
        <v>16</v>
      </c>
      <c r="C29" s="20" t="s">
        <v>66</v>
      </c>
      <c r="D29" s="27" t="s">
        <v>59</v>
      </c>
      <c r="E29" s="20"/>
      <c r="F29" s="5">
        <f>F30+F32</f>
        <v>6998.5</v>
      </c>
    </row>
    <row r="30" spans="1:6" ht="25.5" x14ac:dyDescent="0.2">
      <c r="A30" s="21" t="s">
        <v>35</v>
      </c>
      <c r="B30" s="20" t="s">
        <v>16</v>
      </c>
      <c r="C30" s="20" t="s">
        <v>66</v>
      </c>
      <c r="D30" s="27" t="s">
        <v>59</v>
      </c>
      <c r="E30" s="20" t="s">
        <v>34</v>
      </c>
      <c r="F30" s="5">
        <f>F31</f>
        <v>6311.9</v>
      </c>
    </row>
    <row r="31" spans="1:6" ht="25.5" x14ac:dyDescent="0.2">
      <c r="A31" s="21" t="s">
        <v>33</v>
      </c>
      <c r="B31" s="20" t="s">
        <v>16</v>
      </c>
      <c r="C31" s="20" t="s">
        <v>66</v>
      </c>
      <c r="D31" s="27" t="s">
        <v>59</v>
      </c>
      <c r="E31" s="20" t="s">
        <v>29</v>
      </c>
      <c r="F31" s="5">
        <v>6311.9</v>
      </c>
    </row>
    <row r="32" spans="1:6" x14ac:dyDescent="0.2">
      <c r="A32" s="21" t="s">
        <v>106</v>
      </c>
      <c r="B32" s="20" t="s">
        <v>16</v>
      </c>
      <c r="C32" s="20" t="s">
        <v>66</v>
      </c>
      <c r="D32" s="27" t="s">
        <v>59</v>
      </c>
      <c r="E32" s="20" t="s">
        <v>105</v>
      </c>
      <c r="F32" s="5">
        <f>F33</f>
        <v>686.6</v>
      </c>
    </row>
    <row r="33" spans="1:6" x14ac:dyDescent="0.2">
      <c r="A33" s="21" t="s">
        <v>104</v>
      </c>
      <c r="B33" s="20" t="s">
        <v>16</v>
      </c>
      <c r="C33" s="20" t="s">
        <v>66</v>
      </c>
      <c r="D33" s="27" t="s">
        <v>59</v>
      </c>
      <c r="E33" s="20" t="s">
        <v>102</v>
      </c>
      <c r="F33" s="5">
        <v>686.6</v>
      </c>
    </row>
    <row r="34" spans="1:6" ht="51" x14ac:dyDescent="0.2">
      <c r="A34" s="23" t="s">
        <v>89</v>
      </c>
      <c r="B34" s="13" t="s">
        <v>16</v>
      </c>
      <c r="C34" s="13" t="s">
        <v>66</v>
      </c>
      <c r="D34" s="13" t="s">
        <v>88</v>
      </c>
      <c r="E34" s="13"/>
      <c r="F34" s="9">
        <f>F35+F37</f>
        <v>1290</v>
      </c>
    </row>
    <row r="35" spans="1:6" ht="63.75" x14ac:dyDescent="0.2">
      <c r="A35" s="21" t="s">
        <v>110</v>
      </c>
      <c r="B35" s="20" t="s">
        <v>16</v>
      </c>
      <c r="C35" s="20" t="s">
        <v>66</v>
      </c>
      <c r="D35" s="20" t="s">
        <v>88</v>
      </c>
      <c r="E35" s="20" t="s">
        <v>109</v>
      </c>
      <c r="F35" s="5">
        <f>F36</f>
        <v>1169.0999999999999</v>
      </c>
    </row>
    <row r="36" spans="1:6" ht="25.5" x14ac:dyDescent="0.2">
      <c r="A36" s="21" t="s">
        <v>242</v>
      </c>
      <c r="B36" s="20" t="s">
        <v>16</v>
      </c>
      <c r="C36" s="20" t="s">
        <v>66</v>
      </c>
      <c r="D36" s="20" t="s">
        <v>88</v>
      </c>
      <c r="E36" s="20" t="s">
        <v>240</v>
      </c>
      <c r="F36" s="5">
        <v>1169.0999999999999</v>
      </c>
    </row>
    <row r="37" spans="1:6" ht="25.5" x14ac:dyDescent="0.2">
      <c r="A37" s="21" t="s">
        <v>35</v>
      </c>
      <c r="B37" s="20" t="s">
        <v>16</v>
      </c>
      <c r="C37" s="20" t="s">
        <v>66</v>
      </c>
      <c r="D37" s="20" t="s">
        <v>88</v>
      </c>
      <c r="E37" s="20" t="s">
        <v>34</v>
      </c>
      <c r="F37" s="5">
        <f>F38</f>
        <v>120.9</v>
      </c>
    </row>
    <row r="38" spans="1:6" ht="25.5" x14ac:dyDescent="0.2">
      <c r="A38" s="21" t="s">
        <v>33</v>
      </c>
      <c r="B38" s="20" t="s">
        <v>16</v>
      </c>
      <c r="C38" s="20" t="s">
        <v>66</v>
      </c>
      <c r="D38" s="20" t="s">
        <v>88</v>
      </c>
      <c r="E38" s="20" t="s">
        <v>29</v>
      </c>
      <c r="F38" s="5">
        <v>120.9</v>
      </c>
    </row>
    <row r="39" spans="1:6" ht="38.25" x14ac:dyDescent="0.2">
      <c r="A39" s="23" t="s">
        <v>259</v>
      </c>
      <c r="B39" s="13" t="s">
        <v>16</v>
      </c>
      <c r="C39" s="13" t="s">
        <v>66</v>
      </c>
      <c r="D39" s="13" t="s">
        <v>258</v>
      </c>
      <c r="E39" s="13"/>
      <c r="F39" s="9">
        <f>F40+F42</f>
        <v>731.6</v>
      </c>
    </row>
    <row r="40" spans="1:6" ht="63.75" x14ac:dyDescent="0.2">
      <c r="A40" s="21" t="s">
        <v>110</v>
      </c>
      <c r="B40" s="20" t="s">
        <v>16</v>
      </c>
      <c r="C40" s="20" t="s">
        <v>66</v>
      </c>
      <c r="D40" s="20" t="s">
        <v>258</v>
      </c>
      <c r="E40" s="20" t="s">
        <v>109</v>
      </c>
      <c r="F40" s="5">
        <f>F41</f>
        <v>597.20000000000005</v>
      </c>
    </row>
    <row r="41" spans="1:6" ht="25.5" x14ac:dyDescent="0.2">
      <c r="A41" s="21" t="s">
        <v>252</v>
      </c>
      <c r="B41" s="20" t="s">
        <v>16</v>
      </c>
      <c r="C41" s="20" t="s">
        <v>66</v>
      </c>
      <c r="D41" s="20" t="s">
        <v>258</v>
      </c>
      <c r="E41" s="20" t="s">
        <v>240</v>
      </c>
      <c r="F41" s="5">
        <v>597.20000000000005</v>
      </c>
    </row>
    <row r="42" spans="1:6" ht="25.5" x14ac:dyDescent="0.2">
      <c r="A42" s="21" t="s">
        <v>35</v>
      </c>
      <c r="B42" s="20" t="s">
        <v>16</v>
      </c>
      <c r="C42" s="20" t="s">
        <v>66</v>
      </c>
      <c r="D42" s="20" t="s">
        <v>258</v>
      </c>
      <c r="E42" s="20" t="s">
        <v>34</v>
      </c>
      <c r="F42" s="5">
        <f>F43</f>
        <v>134.4</v>
      </c>
    </row>
    <row r="43" spans="1:6" ht="25.5" x14ac:dyDescent="0.2">
      <c r="A43" s="21" t="s">
        <v>33</v>
      </c>
      <c r="B43" s="20" t="s">
        <v>16</v>
      </c>
      <c r="C43" s="20" t="s">
        <v>66</v>
      </c>
      <c r="D43" s="20" t="s">
        <v>258</v>
      </c>
      <c r="E43" s="20" t="s">
        <v>29</v>
      </c>
      <c r="F43" s="5">
        <v>134.4</v>
      </c>
    </row>
    <row r="44" spans="1:6" ht="51" x14ac:dyDescent="0.2">
      <c r="A44" s="23" t="s">
        <v>76</v>
      </c>
      <c r="B44" s="13" t="s">
        <v>16</v>
      </c>
      <c r="C44" s="13" t="s">
        <v>66</v>
      </c>
      <c r="D44" s="13" t="s">
        <v>75</v>
      </c>
      <c r="E44" s="13"/>
      <c r="F44" s="9">
        <f>F45+F47</f>
        <v>1733</v>
      </c>
    </row>
    <row r="45" spans="1:6" ht="63.75" x14ac:dyDescent="0.2">
      <c r="A45" s="21" t="s">
        <v>110</v>
      </c>
      <c r="B45" s="20" t="s">
        <v>16</v>
      </c>
      <c r="C45" s="20" t="s">
        <v>66</v>
      </c>
      <c r="D45" s="20" t="s">
        <v>75</v>
      </c>
      <c r="E45" s="20" t="s">
        <v>109</v>
      </c>
      <c r="F45" s="5">
        <f>F46</f>
        <v>1333</v>
      </c>
    </row>
    <row r="46" spans="1:6" ht="25.5" x14ac:dyDescent="0.2">
      <c r="A46" s="21" t="s">
        <v>242</v>
      </c>
      <c r="B46" s="20" t="s">
        <v>16</v>
      </c>
      <c r="C46" s="20" t="s">
        <v>66</v>
      </c>
      <c r="D46" s="20" t="s">
        <v>75</v>
      </c>
      <c r="E46" s="20" t="s">
        <v>240</v>
      </c>
      <c r="F46" s="5">
        <v>1333</v>
      </c>
    </row>
    <row r="47" spans="1:6" ht="25.5" x14ac:dyDescent="0.2">
      <c r="A47" s="21" t="s">
        <v>35</v>
      </c>
      <c r="B47" s="20" t="s">
        <v>16</v>
      </c>
      <c r="C47" s="20" t="s">
        <v>66</v>
      </c>
      <c r="D47" s="20" t="s">
        <v>75</v>
      </c>
      <c r="E47" s="20" t="s">
        <v>34</v>
      </c>
      <c r="F47" s="5">
        <f>F48</f>
        <v>400</v>
      </c>
    </row>
    <row r="48" spans="1:6" ht="25.5" x14ac:dyDescent="0.2">
      <c r="A48" s="21" t="s">
        <v>33</v>
      </c>
      <c r="B48" s="20" t="s">
        <v>16</v>
      </c>
      <c r="C48" s="20" t="s">
        <v>66</v>
      </c>
      <c r="D48" s="20" t="s">
        <v>75</v>
      </c>
      <c r="E48" s="20" t="s">
        <v>29</v>
      </c>
      <c r="F48" s="5">
        <v>400</v>
      </c>
    </row>
    <row r="49" spans="1:6" ht="25.5" x14ac:dyDescent="0.2">
      <c r="A49" s="12" t="s">
        <v>257</v>
      </c>
      <c r="B49" s="10" t="s">
        <v>16</v>
      </c>
      <c r="C49" s="10" t="s">
        <v>66</v>
      </c>
      <c r="D49" s="10" t="s">
        <v>256</v>
      </c>
      <c r="E49" s="13"/>
      <c r="F49" s="9">
        <f>F50+F52+F54</f>
        <v>5</v>
      </c>
    </row>
    <row r="50" spans="1:6" ht="63.75" x14ac:dyDescent="0.2">
      <c r="A50" s="21" t="s">
        <v>110</v>
      </c>
      <c r="B50" s="6" t="s">
        <v>16</v>
      </c>
      <c r="C50" s="6" t="s">
        <v>66</v>
      </c>
      <c r="D50" s="6" t="s">
        <v>256</v>
      </c>
      <c r="E50" s="20" t="s">
        <v>109</v>
      </c>
      <c r="F50" s="5">
        <f>F51</f>
        <v>3.1</v>
      </c>
    </row>
    <row r="51" spans="1:6" ht="25.5" x14ac:dyDescent="0.2">
      <c r="A51" s="21" t="s">
        <v>242</v>
      </c>
      <c r="B51" s="6" t="s">
        <v>16</v>
      </c>
      <c r="C51" s="6" t="s">
        <v>66</v>
      </c>
      <c r="D51" s="6" t="s">
        <v>256</v>
      </c>
      <c r="E51" s="20" t="s">
        <v>240</v>
      </c>
      <c r="F51" s="5">
        <v>3.1</v>
      </c>
    </row>
    <row r="52" spans="1:6" ht="25.5" x14ac:dyDescent="0.2">
      <c r="A52" s="21" t="s">
        <v>35</v>
      </c>
      <c r="B52" s="6" t="s">
        <v>16</v>
      </c>
      <c r="C52" s="6" t="s">
        <v>66</v>
      </c>
      <c r="D52" s="6" t="s">
        <v>256</v>
      </c>
      <c r="E52" s="20" t="s">
        <v>34</v>
      </c>
      <c r="F52" s="5">
        <f>F53</f>
        <v>0.4</v>
      </c>
    </row>
    <row r="53" spans="1:6" ht="25.5" x14ac:dyDescent="0.2">
      <c r="A53" s="21" t="s">
        <v>33</v>
      </c>
      <c r="B53" s="6" t="s">
        <v>16</v>
      </c>
      <c r="C53" s="6" t="s">
        <v>66</v>
      </c>
      <c r="D53" s="6" t="s">
        <v>256</v>
      </c>
      <c r="E53" s="20" t="s">
        <v>29</v>
      </c>
      <c r="F53" s="5">
        <v>0.4</v>
      </c>
    </row>
    <row r="54" spans="1:6" x14ac:dyDescent="0.2">
      <c r="A54" s="21" t="s">
        <v>182</v>
      </c>
      <c r="B54" s="6" t="s">
        <v>16</v>
      </c>
      <c r="C54" s="6" t="s">
        <v>66</v>
      </c>
      <c r="D54" s="6" t="s">
        <v>256</v>
      </c>
      <c r="E54" s="20" t="s">
        <v>8</v>
      </c>
      <c r="F54" s="5">
        <f>F55</f>
        <v>1.5</v>
      </c>
    </row>
    <row r="55" spans="1:6" x14ac:dyDescent="0.2">
      <c r="A55" s="21" t="s">
        <v>231</v>
      </c>
      <c r="B55" s="6" t="s">
        <v>16</v>
      </c>
      <c r="C55" s="6" t="s">
        <v>66</v>
      </c>
      <c r="D55" s="6" t="s">
        <v>256</v>
      </c>
      <c r="E55" s="20" t="s">
        <v>229</v>
      </c>
      <c r="F55" s="5">
        <v>1.5</v>
      </c>
    </row>
    <row r="56" spans="1:6" ht="76.5" x14ac:dyDescent="0.2">
      <c r="A56" s="12" t="s">
        <v>255</v>
      </c>
      <c r="B56" s="10" t="s">
        <v>16</v>
      </c>
      <c r="C56" s="10" t="s">
        <v>66</v>
      </c>
      <c r="D56" s="10" t="s">
        <v>254</v>
      </c>
      <c r="E56" s="10"/>
      <c r="F56" s="9">
        <f>F57+F59</f>
        <v>80.2</v>
      </c>
    </row>
    <row r="57" spans="1:6" ht="63.75" x14ac:dyDescent="0.2">
      <c r="A57" s="21" t="s">
        <v>110</v>
      </c>
      <c r="B57" s="6" t="s">
        <v>16</v>
      </c>
      <c r="C57" s="6" t="s">
        <v>66</v>
      </c>
      <c r="D57" s="6" t="s">
        <v>254</v>
      </c>
      <c r="E57" s="20" t="s">
        <v>109</v>
      </c>
      <c r="F57" s="5">
        <f>F58</f>
        <v>72.400000000000006</v>
      </c>
    </row>
    <row r="58" spans="1:6" ht="25.5" x14ac:dyDescent="0.2">
      <c r="A58" s="21" t="s">
        <v>242</v>
      </c>
      <c r="B58" s="6" t="s">
        <v>16</v>
      </c>
      <c r="C58" s="6" t="s">
        <v>66</v>
      </c>
      <c r="D58" s="6" t="s">
        <v>254</v>
      </c>
      <c r="E58" s="20" t="s">
        <v>240</v>
      </c>
      <c r="F58" s="5">
        <v>72.400000000000006</v>
      </c>
    </row>
    <row r="59" spans="1:6" ht="25.5" x14ac:dyDescent="0.2">
      <c r="A59" s="21" t="s">
        <v>35</v>
      </c>
      <c r="B59" s="6" t="s">
        <v>16</v>
      </c>
      <c r="C59" s="6" t="s">
        <v>66</v>
      </c>
      <c r="D59" s="6" t="s">
        <v>254</v>
      </c>
      <c r="E59" s="20" t="s">
        <v>34</v>
      </c>
      <c r="F59" s="5">
        <f>F60</f>
        <v>7.8</v>
      </c>
    </row>
    <row r="60" spans="1:6" ht="25.5" x14ac:dyDescent="0.2">
      <c r="A60" s="21" t="s">
        <v>33</v>
      </c>
      <c r="B60" s="6" t="s">
        <v>16</v>
      </c>
      <c r="C60" s="6" t="s">
        <v>66</v>
      </c>
      <c r="D60" s="6" t="s">
        <v>254</v>
      </c>
      <c r="E60" s="20" t="s">
        <v>29</v>
      </c>
      <c r="F60" s="5">
        <v>7.8</v>
      </c>
    </row>
    <row r="61" spans="1:6" ht="51" x14ac:dyDescent="0.2">
      <c r="A61" s="23" t="s">
        <v>253</v>
      </c>
      <c r="B61" s="10" t="s">
        <v>16</v>
      </c>
      <c r="C61" s="10" t="s">
        <v>66</v>
      </c>
      <c r="D61" s="10" t="s">
        <v>251</v>
      </c>
      <c r="E61" s="10"/>
      <c r="F61" s="9">
        <f>F64+F62</f>
        <v>370.7</v>
      </c>
    </row>
    <row r="62" spans="1:6" ht="63.75" x14ac:dyDescent="0.2">
      <c r="A62" s="21" t="s">
        <v>110</v>
      </c>
      <c r="B62" s="20" t="s">
        <v>16</v>
      </c>
      <c r="C62" s="20" t="s">
        <v>66</v>
      </c>
      <c r="D62" s="6" t="s">
        <v>251</v>
      </c>
      <c r="E62" s="20" t="s">
        <v>109</v>
      </c>
      <c r="F62" s="5">
        <f>F63</f>
        <v>338.5</v>
      </c>
    </row>
    <row r="63" spans="1:6" ht="25.5" x14ac:dyDescent="0.2">
      <c r="A63" s="21" t="s">
        <v>252</v>
      </c>
      <c r="B63" s="20" t="s">
        <v>16</v>
      </c>
      <c r="C63" s="20" t="s">
        <v>66</v>
      </c>
      <c r="D63" s="6" t="s">
        <v>251</v>
      </c>
      <c r="E63" s="20" t="s">
        <v>240</v>
      </c>
      <c r="F63" s="5">
        <v>338.5</v>
      </c>
    </row>
    <row r="64" spans="1:6" ht="25.5" x14ac:dyDescent="0.2">
      <c r="A64" s="21" t="s">
        <v>35</v>
      </c>
      <c r="B64" s="6" t="s">
        <v>16</v>
      </c>
      <c r="C64" s="6" t="s">
        <v>66</v>
      </c>
      <c r="D64" s="6" t="s">
        <v>251</v>
      </c>
      <c r="E64" s="20" t="s">
        <v>34</v>
      </c>
      <c r="F64" s="5">
        <f>F65</f>
        <v>32.200000000000003</v>
      </c>
    </row>
    <row r="65" spans="1:6" ht="25.5" x14ac:dyDescent="0.2">
      <c r="A65" s="21" t="s">
        <v>33</v>
      </c>
      <c r="B65" s="6" t="s">
        <v>16</v>
      </c>
      <c r="C65" s="6" t="s">
        <v>66</v>
      </c>
      <c r="D65" s="6" t="s">
        <v>251</v>
      </c>
      <c r="E65" s="20" t="s">
        <v>29</v>
      </c>
      <c r="F65" s="5">
        <v>32.200000000000003</v>
      </c>
    </row>
    <row r="66" spans="1:6" ht="13.5" x14ac:dyDescent="0.25">
      <c r="A66" s="19" t="s">
        <v>250</v>
      </c>
      <c r="B66" s="15" t="s">
        <v>16</v>
      </c>
      <c r="C66" s="15" t="s">
        <v>174</v>
      </c>
      <c r="D66" s="65"/>
      <c r="E66" s="17"/>
      <c r="F66" s="2">
        <f>F67</f>
        <v>19</v>
      </c>
    </row>
    <row r="67" spans="1:6" x14ac:dyDescent="0.2">
      <c r="A67" s="14" t="s">
        <v>12</v>
      </c>
      <c r="B67" s="10" t="s">
        <v>16</v>
      </c>
      <c r="C67" s="10" t="s">
        <v>174</v>
      </c>
      <c r="D67" s="28" t="s">
        <v>11</v>
      </c>
      <c r="E67" s="17"/>
      <c r="F67" s="9">
        <f>F68</f>
        <v>19</v>
      </c>
    </row>
    <row r="68" spans="1:6" ht="51" x14ac:dyDescent="0.2">
      <c r="A68" s="23" t="s">
        <v>249</v>
      </c>
      <c r="B68" s="10" t="s">
        <v>16</v>
      </c>
      <c r="C68" s="10" t="s">
        <v>174</v>
      </c>
      <c r="D68" s="10" t="s">
        <v>248</v>
      </c>
      <c r="E68" s="13"/>
      <c r="F68" s="9">
        <f>F69</f>
        <v>19</v>
      </c>
    </row>
    <row r="69" spans="1:6" ht="25.5" x14ac:dyDescent="0.2">
      <c r="A69" s="21" t="s">
        <v>35</v>
      </c>
      <c r="B69" s="6" t="s">
        <v>16</v>
      </c>
      <c r="C69" s="6" t="s">
        <v>174</v>
      </c>
      <c r="D69" s="6" t="s">
        <v>248</v>
      </c>
      <c r="E69" s="20" t="s">
        <v>34</v>
      </c>
      <c r="F69" s="5">
        <f>F70</f>
        <v>19</v>
      </c>
    </row>
    <row r="70" spans="1:6" ht="25.5" x14ac:dyDescent="0.2">
      <c r="A70" s="21" t="s">
        <v>33</v>
      </c>
      <c r="B70" s="6" t="s">
        <v>16</v>
      </c>
      <c r="C70" s="6" t="s">
        <v>174</v>
      </c>
      <c r="D70" s="6" t="s">
        <v>248</v>
      </c>
      <c r="E70" s="20" t="s">
        <v>29</v>
      </c>
      <c r="F70" s="5">
        <v>19</v>
      </c>
    </row>
    <row r="71" spans="1:6" ht="38.25" x14ac:dyDescent="0.2">
      <c r="A71" s="16" t="s">
        <v>247</v>
      </c>
      <c r="B71" s="17" t="s">
        <v>16</v>
      </c>
      <c r="C71" s="17" t="s">
        <v>56</v>
      </c>
      <c r="D71" s="15"/>
      <c r="E71" s="15"/>
      <c r="F71" s="2">
        <f>F72</f>
        <v>1911.8</v>
      </c>
    </row>
    <row r="72" spans="1:6" x14ac:dyDescent="0.2">
      <c r="A72" s="14" t="s">
        <v>12</v>
      </c>
      <c r="B72" s="13" t="s">
        <v>16</v>
      </c>
      <c r="C72" s="13" t="s">
        <v>56</v>
      </c>
      <c r="D72" s="28" t="s">
        <v>11</v>
      </c>
      <c r="E72" s="13"/>
      <c r="F72" s="9">
        <f>F73+F76+F79</f>
        <v>1911.8</v>
      </c>
    </row>
    <row r="73" spans="1:6" ht="25.5" x14ac:dyDescent="0.2">
      <c r="A73" s="64" t="s">
        <v>246</v>
      </c>
      <c r="B73" s="20" t="s">
        <v>16</v>
      </c>
      <c r="C73" s="20" t="s">
        <v>56</v>
      </c>
      <c r="D73" s="27" t="s">
        <v>245</v>
      </c>
      <c r="E73" s="20"/>
      <c r="F73" s="5">
        <f>F74</f>
        <v>1510.1</v>
      </c>
    </row>
    <row r="74" spans="1:6" ht="63.75" x14ac:dyDescent="0.2">
      <c r="A74" s="21" t="s">
        <v>110</v>
      </c>
      <c r="B74" s="20" t="s">
        <v>16</v>
      </c>
      <c r="C74" s="20" t="s">
        <v>56</v>
      </c>
      <c r="D74" s="27" t="s">
        <v>245</v>
      </c>
      <c r="E74" s="20" t="s">
        <v>109</v>
      </c>
      <c r="F74" s="5">
        <f>F75</f>
        <v>1510.1</v>
      </c>
    </row>
    <row r="75" spans="1:6" ht="25.5" x14ac:dyDescent="0.2">
      <c r="A75" s="21" t="s">
        <v>242</v>
      </c>
      <c r="B75" s="20" t="s">
        <v>16</v>
      </c>
      <c r="C75" s="20" t="s">
        <v>56</v>
      </c>
      <c r="D75" s="27" t="s">
        <v>245</v>
      </c>
      <c r="E75" s="20" t="s">
        <v>240</v>
      </c>
      <c r="F75" s="5">
        <v>1510.1</v>
      </c>
    </row>
    <row r="76" spans="1:6" ht="25.5" x14ac:dyDescent="0.2">
      <c r="A76" s="21" t="s">
        <v>60</v>
      </c>
      <c r="B76" s="20" t="s">
        <v>16</v>
      </c>
      <c r="C76" s="20" t="s">
        <v>56</v>
      </c>
      <c r="D76" s="27" t="s">
        <v>59</v>
      </c>
      <c r="E76" s="20"/>
      <c r="F76" s="5">
        <f>F77</f>
        <v>2.4</v>
      </c>
    </row>
    <row r="77" spans="1:6" ht="25.5" x14ac:dyDescent="0.2">
      <c r="A77" s="21" t="s">
        <v>35</v>
      </c>
      <c r="B77" s="20" t="s">
        <v>16</v>
      </c>
      <c r="C77" s="20" t="s">
        <v>56</v>
      </c>
      <c r="D77" s="27" t="s">
        <v>59</v>
      </c>
      <c r="E77" s="20" t="s">
        <v>34</v>
      </c>
      <c r="F77" s="5">
        <f>F78</f>
        <v>2.4</v>
      </c>
    </row>
    <row r="78" spans="1:6" ht="25.5" x14ac:dyDescent="0.2">
      <c r="A78" s="21" t="s">
        <v>33</v>
      </c>
      <c r="B78" s="20" t="s">
        <v>16</v>
      </c>
      <c r="C78" s="20" t="s">
        <v>56</v>
      </c>
      <c r="D78" s="27" t="s">
        <v>59</v>
      </c>
      <c r="E78" s="20" t="s">
        <v>29</v>
      </c>
      <c r="F78" s="5">
        <v>2.4</v>
      </c>
    </row>
    <row r="79" spans="1:6" ht="25.5" x14ac:dyDescent="0.2">
      <c r="A79" s="21" t="s">
        <v>244</v>
      </c>
      <c r="B79" s="20" t="s">
        <v>16</v>
      </c>
      <c r="C79" s="20" t="s">
        <v>56</v>
      </c>
      <c r="D79" s="27" t="s">
        <v>241</v>
      </c>
      <c r="E79" s="20"/>
      <c r="F79" s="5">
        <f>F80+F82</f>
        <v>399.3</v>
      </c>
    </row>
    <row r="80" spans="1:6" ht="63.75" x14ac:dyDescent="0.2">
      <c r="A80" s="21" t="s">
        <v>243</v>
      </c>
      <c r="B80" s="20" t="s">
        <v>16</v>
      </c>
      <c r="C80" s="20" t="s">
        <v>56</v>
      </c>
      <c r="D80" s="27" t="s">
        <v>241</v>
      </c>
      <c r="E80" s="20" t="s">
        <v>109</v>
      </c>
      <c r="F80" s="5">
        <f>F81</f>
        <v>376.5</v>
      </c>
    </row>
    <row r="81" spans="1:6" ht="25.5" x14ac:dyDescent="0.2">
      <c r="A81" s="21" t="s">
        <v>242</v>
      </c>
      <c r="B81" s="20" t="s">
        <v>16</v>
      </c>
      <c r="C81" s="20" t="s">
        <v>56</v>
      </c>
      <c r="D81" s="27" t="s">
        <v>241</v>
      </c>
      <c r="E81" s="20" t="s">
        <v>240</v>
      </c>
      <c r="F81" s="5">
        <v>376.5</v>
      </c>
    </row>
    <row r="82" spans="1:6" ht="25.5" x14ac:dyDescent="0.2">
      <c r="A82" s="21" t="s">
        <v>60</v>
      </c>
      <c r="B82" s="20" t="s">
        <v>16</v>
      </c>
      <c r="C82" s="20" t="s">
        <v>56</v>
      </c>
      <c r="D82" s="27" t="s">
        <v>241</v>
      </c>
      <c r="E82" s="20"/>
      <c r="F82" s="5">
        <f>F83</f>
        <v>22.8</v>
      </c>
    </row>
    <row r="83" spans="1:6" ht="25.5" x14ac:dyDescent="0.2">
      <c r="A83" s="21" t="s">
        <v>35</v>
      </c>
      <c r="B83" s="20" t="s">
        <v>16</v>
      </c>
      <c r="C83" s="20" t="s">
        <v>56</v>
      </c>
      <c r="D83" s="27" t="s">
        <v>241</v>
      </c>
      <c r="E83" s="20" t="s">
        <v>34</v>
      </c>
      <c r="F83" s="5">
        <f>F84</f>
        <v>22.8</v>
      </c>
    </row>
    <row r="84" spans="1:6" ht="25.5" x14ac:dyDescent="0.2">
      <c r="A84" s="21" t="s">
        <v>33</v>
      </c>
      <c r="B84" s="20" t="s">
        <v>16</v>
      </c>
      <c r="C84" s="20" t="s">
        <v>56</v>
      </c>
      <c r="D84" s="27" t="s">
        <v>241</v>
      </c>
      <c r="E84" s="20" t="s">
        <v>29</v>
      </c>
      <c r="F84" s="5">
        <v>22.8</v>
      </c>
    </row>
    <row r="85" spans="1:6" x14ac:dyDescent="0.2">
      <c r="A85" s="19" t="s">
        <v>239</v>
      </c>
      <c r="B85" s="17" t="s">
        <v>16</v>
      </c>
      <c r="C85" s="17" t="s">
        <v>42</v>
      </c>
      <c r="D85" s="17"/>
      <c r="E85" s="17"/>
      <c r="F85" s="2">
        <f>F86</f>
        <v>125.5</v>
      </c>
    </row>
    <row r="86" spans="1:6" x14ac:dyDescent="0.2">
      <c r="A86" s="14" t="s">
        <v>12</v>
      </c>
      <c r="B86" s="13" t="s">
        <v>16</v>
      </c>
      <c r="C86" s="13" t="s">
        <v>42</v>
      </c>
      <c r="D86" s="28" t="s">
        <v>11</v>
      </c>
      <c r="E86" s="13"/>
      <c r="F86" s="9">
        <f>F87</f>
        <v>125.5</v>
      </c>
    </row>
    <row r="87" spans="1:6" x14ac:dyDescent="0.2">
      <c r="A87" s="30" t="s">
        <v>238</v>
      </c>
      <c r="B87" s="24" t="s">
        <v>16</v>
      </c>
      <c r="C87" s="24" t="s">
        <v>42</v>
      </c>
      <c r="D87" s="24" t="s">
        <v>236</v>
      </c>
      <c r="E87" s="24"/>
      <c r="F87" s="5">
        <f>F88</f>
        <v>125.5</v>
      </c>
    </row>
    <row r="88" spans="1:6" x14ac:dyDescent="0.2">
      <c r="A88" s="30" t="s">
        <v>106</v>
      </c>
      <c r="B88" s="24" t="s">
        <v>16</v>
      </c>
      <c r="C88" s="24" t="s">
        <v>42</v>
      </c>
      <c r="D88" s="24" t="s">
        <v>236</v>
      </c>
      <c r="E88" s="24" t="s">
        <v>105</v>
      </c>
      <c r="F88" s="5">
        <f>F89</f>
        <v>125.5</v>
      </c>
    </row>
    <row r="89" spans="1:6" x14ac:dyDescent="0.2">
      <c r="A89" s="30" t="s">
        <v>237</v>
      </c>
      <c r="B89" s="24" t="s">
        <v>16</v>
      </c>
      <c r="C89" s="24" t="s">
        <v>42</v>
      </c>
      <c r="D89" s="24" t="s">
        <v>236</v>
      </c>
      <c r="E89" s="24" t="s">
        <v>235</v>
      </c>
      <c r="F89" s="5">
        <v>125.5</v>
      </c>
    </row>
    <row r="90" spans="1:6" x14ac:dyDescent="0.2">
      <c r="A90" s="37" t="s">
        <v>335</v>
      </c>
      <c r="B90" s="36" t="s">
        <v>16</v>
      </c>
      <c r="C90" s="36" t="s">
        <v>23</v>
      </c>
      <c r="D90" s="36"/>
      <c r="E90" s="24"/>
      <c r="F90" s="2">
        <f>F91</f>
        <v>636.6</v>
      </c>
    </row>
    <row r="91" spans="1:6" x14ac:dyDescent="0.2">
      <c r="A91" s="14" t="s">
        <v>12</v>
      </c>
      <c r="B91" s="13" t="s">
        <v>16</v>
      </c>
      <c r="C91" s="13" t="s">
        <v>23</v>
      </c>
      <c r="D91" s="28" t="s">
        <v>11</v>
      </c>
      <c r="E91" s="24"/>
      <c r="F91" s="9">
        <f>F92</f>
        <v>636.6</v>
      </c>
    </row>
    <row r="92" spans="1:6" ht="38.25" x14ac:dyDescent="0.2">
      <c r="A92" s="30" t="s">
        <v>336</v>
      </c>
      <c r="B92" s="24" t="s">
        <v>16</v>
      </c>
      <c r="C92" s="24" t="s">
        <v>23</v>
      </c>
      <c r="D92" s="24" t="s">
        <v>337</v>
      </c>
      <c r="E92" s="24"/>
      <c r="F92" s="5">
        <f>F93</f>
        <v>636.6</v>
      </c>
    </row>
    <row r="93" spans="1:6" ht="25.5" x14ac:dyDescent="0.2">
      <c r="A93" s="21" t="s">
        <v>35</v>
      </c>
      <c r="B93" s="24" t="s">
        <v>16</v>
      </c>
      <c r="C93" s="24" t="s">
        <v>23</v>
      </c>
      <c r="D93" s="24" t="s">
        <v>337</v>
      </c>
      <c r="E93" s="20" t="s">
        <v>34</v>
      </c>
      <c r="F93" s="5">
        <f>F94</f>
        <v>636.6</v>
      </c>
    </row>
    <row r="94" spans="1:6" ht="25.5" x14ac:dyDescent="0.2">
      <c r="A94" s="21" t="s">
        <v>33</v>
      </c>
      <c r="B94" s="24" t="s">
        <v>16</v>
      </c>
      <c r="C94" s="24" t="s">
        <v>23</v>
      </c>
      <c r="D94" s="24" t="s">
        <v>337</v>
      </c>
      <c r="E94" s="20" t="s">
        <v>29</v>
      </c>
      <c r="F94" s="5">
        <v>636.6</v>
      </c>
    </row>
    <row r="95" spans="1:6" x14ac:dyDescent="0.2">
      <c r="A95" s="62" t="s">
        <v>234</v>
      </c>
      <c r="B95" s="60" t="s">
        <v>31</v>
      </c>
      <c r="C95" s="60"/>
      <c r="D95" s="60"/>
      <c r="E95" s="60"/>
      <c r="F95" s="2">
        <f>F96</f>
        <v>1761.9</v>
      </c>
    </row>
    <row r="96" spans="1:6" x14ac:dyDescent="0.2">
      <c r="A96" s="16" t="s">
        <v>233</v>
      </c>
      <c r="B96" s="15" t="s">
        <v>31</v>
      </c>
      <c r="C96" s="15" t="s">
        <v>4</v>
      </c>
      <c r="D96" s="15"/>
      <c r="E96" s="15"/>
      <c r="F96" s="2">
        <f>F97</f>
        <v>1761.9</v>
      </c>
    </row>
    <row r="97" spans="1:6" x14ac:dyDescent="0.2">
      <c r="A97" s="14" t="s">
        <v>12</v>
      </c>
      <c r="B97" s="13" t="s">
        <v>31</v>
      </c>
      <c r="C97" s="13" t="s">
        <v>4</v>
      </c>
      <c r="D97" s="28" t="s">
        <v>11</v>
      </c>
      <c r="E97" s="15"/>
      <c r="F97" s="9">
        <f>F98</f>
        <v>1761.9</v>
      </c>
    </row>
    <row r="98" spans="1:6" ht="38.25" x14ac:dyDescent="0.2">
      <c r="A98" s="59" t="s">
        <v>232</v>
      </c>
      <c r="B98" s="6" t="s">
        <v>31</v>
      </c>
      <c r="C98" s="6" t="s">
        <v>4</v>
      </c>
      <c r="D98" s="6" t="s">
        <v>230</v>
      </c>
      <c r="E98" s="6" t="s">
        <v>215</v>
      </c>
      <c r="F98" s="5">
        <f>F99</f>
        <v>1761.9</v>
      </c>
    </row>
    <row r="99" spans="1:6" x14ac:dyDescent="0.2">
      <c r="A99" s="59" t="s">
        <v>182</v>
      </c>
      <c r="B99" s="6" t="s">
        <v>31</v>
      </c>
      <c r="C99" s="6" t="s">
        <v>4</v>
      </c>
      <c r="D99" s="6" t="s">
        <v>230</v>
      </c>
      <c r="E99" s="6" t="s">
        <v>8</v>
      </c>
      <c r="F99" s="5">
        <f>F100</f>
        <v>1761.9</v>
      </c>
    </row>
    <row r="100" spans="1:6" x14ac:dyDescent="0.2">
      <c r="A100" s="34" t="s">
        <v>231</v>
      </c>
      <c r="B100" s="6" t="s">
        <v>31</v>
      </c>
      <c r="C100" s="6" t="s">
        <v>4</v>
      </c>
      <c r="D100" s="6" t="s">
        <v>230</v>
      </c>
      <c r="E100" s="6" t="s">
        <v>229</v>
      </c>
      <c r="F100" s="5">
        <v>1761.9</v>
      </c>
    </row>
    <row r="101" spans="1:6" ht="25.5" x14ac:dyDescent="0.2">
      <c r="A101" s="58" t="s">
        <v>228</v>
      </c>
      <c r="B101" s="52" t="s">
        <v>4</v>
      </c>
      <c r="C101" s="52"/>
      <c r="D101" s="52"/>
      <c r="E101" s="52"/>
      <c r="F101" s="2">
        <f>F102</f>
        <v>6368.9000000000005</v>
      </c>
    </row>
    <row r="102" spans="1:6" ht="38.25" x14ac:dyDescent="0.2">
      <c r="A102" s="58" t="s">
        <v>227</v>
      </c>
      <c r="B102" s="52" t="s">
        <v>4</v>
      </c>
      <c r="C102" s="52" t="s">
        <v>120</v>
      </c>
      <c r="D102" s="52"/>
      <c r="E102" s="52"/>
      <c r="F102" s="2">
        <f>F103+F113</f>
        <v>6368.9000000000005</v>
      </c>
    </row>
    <row r="103" spans="1:6" ht="25.5" x14ac:dyDescent="0.2">
      <c r="A103" s="39" t="s">
        <v>226</v>
      </c>
      <c r="B103" s="56" t="s">
        <v>4</v>
      </c>
      <c r="C103" s="56" t="s">
        <v>120</v>
      </c>
      <c r="D103" s="56" t="s">
        <v>225</v>
      </c>
      <c r="E103" s="56"/>
      <c r="F103" s="9">
        <f>F104+F107+F110</f>
        <v>5894.4000000000005</v>
      </c>
    </row>
    <row r="104" spans="1:6" ht="25.5" x14ac:dyDescent="0.2">
      <c r="A104" s="26" t="s">
        <v>224</v>
      </c>
      <c r="B104" s="54" t="s">
        <v>4</v>
      </c>
      <c r="C104" s="54" t="s">
        <v>120</v>
      </c>
      <c r="D104" s="54" t="s">
        <v>223</v>
      </c>
      <c r="E104" s="54"/>
      <c r="F104" s="5">
        <f>F105</f>
        <v>5683.8</v>
      </c>
    </row>
    <row r="105" spans="1:6" ht="38.25" x14ac:dyDescent="0.2">
      <c r="A105" s="26" t="s">
        <v>45</v>
      </c>
      <c r="B105" s="54" t="s">
        <v>4</v>
      </c>
      <c r="C105" s="54" t="s">
        <v>120</v>
      </c>
      <c r="D105" s="54" t="s">
        <v>223</v>
      </c>
      <c r="E105" s="54">
        <v>600</v>
      </c>
      <c r="F105" s="5">
        <f>F106</f>
        <v>5683.8</v>
      </c>
    </row>
    <row r="106" spans="1:6" x14ac:dyDescent="0.2">
      <c r="A106" s="34" t="s">
        <v>86</v>
      </c>
      <c r="B106" s="54" t="s">
        <v>4</v>
      </c>
      <c r="C106" s="54" t="s">
        <v>120</v>
      </c>
      <c r="D106" s="54" t="s">
        <v>223</v>
      </c>
      <c r="E106" s="54">
        <v>610</v>
      </c>
      <c r="F106" s="5">
        <v>5683.8</v>
      </c>
    </row>
    <row r="107" spans="1:6" ht="63.75" x14ac:dyDescent="0.2">
      <c r="A107" s="35" t="s">
        <v>222</v>
      </c>
      <c r="B107" s="56" t="s">
        <v>4</v>
      </c>
      <c r="C107" s="56" t="s">
        <v>120</v>
      </c>
      <c r="D107" s="56" t="s">
        <v>221</v>
      </c>
      <c r="E107" s="56"/>
      <c r="F107" s="9">
        <f>F108</f>
        <v>200</v>
      </c>
    </row>
    <row r="108" spans="1:6" ht="25.5" x14ac:dyDescent="0.2">
      <c r="A108" s="21" t="s">
        <v>35</v>
      </c>
      <c r="B108" s="54" t="s">
        <v>4</v>
      </c>
      <c r="C108" s="54" t="s">
        <v>120</v>
      </c>
      <c r="D108" s="54" t="s">
        <v>221</v>
      </c>
      <c r="E108" s="54">
        <v>200</v>
      </c>
      <c r="F108" s="5">
        <f>F109</f>
        <v>200</v>
      </c>
    </row>
    <row r="109" spans="1:6" ht="25.5" x14ac:dyDescent="0.2">
      <c r="A109" s="21" t="s">
        <v>33</v>
      </c>
      <c r="B109" s="54" t="s">
        <v>4</v>
      </c>
      <c r="C109" s="54" t="s">
        <v>120</v>
      </c>
      <c r="D109" s="54" t="s">
        <v>221</v>
      </c>
      <c r="E109" s="54">
        <v>240</v>
      </c>
      <c r="F109" s="5">
        <v>200</v>
      </c>
    </row>
    <row r="110" spans="1:6" ht="51" x14ac:dyDescent="0.2">
      <c r="A110" s="23" t="s">
        <v>220</v>
      </c>
      <c r="B110" s="56" t="s">
        <v>4</v>
      </c>
      <c r="C110" s="56" t="s">
        <v>120</v>
      </c>
      <c r="D110" s="56" t="s">
        <v>219</v>
      </c>
      <c r="E110" s="56"/>
      <c r="F110" s="9">
        <f>F111</f>
        <v>10.6</v>
      </c>
    </row>
    <row r="111" spans="1:6" ht="25.5" x14ac:dyDescent="0.2">
      <c r="A111" s="21" t="s">
        <v>35</v>
      </c>
      <c r="B111" s="54" t="s">
        <v>4</v>
      </c>
      <c r="C111" s="54" t="s">
        <v>120</v>
      </c>
      <c r="D111" s="54" t="s">
        <v>219</v>
      </c>
      <c r="E111" s="54">
        <v>200</v>
      </c>
      <c r="F111" s="5">
        <f>F112</f>
        <v>10.6</v>
      </c>
    </row>
    <row r="112" spans="1:6" ht="25.5" x14ac:dyDescent="0.2">
      <c r="A112" s="21" t="s">
        <v>33</v>
      </c>
      <c r="B112" s="54" t="s">
        <v>4</v>
      </c>
      <c r="C112" s="54" t="s">
        <v>120</v>
      </c>
      <c r="D112" s="54" t="s">
        <v>219</v>
      </c>
      <c r="E112" s="54">
        <v>240</v>
      </c>
      <c r="F112" s="5">
        <v>10.6</v>
      </c>
    </row>
    <row r="113" spans="1:6" x14ac:dyDescent="0.2">
      <c r="A113" s="14" t="s">
        <v>12</v>
      </c>
      <c r="B113" s="13" t="s">
        <v>16</v>
      </c>
      <c r="C113" s="13" t="s">
        <v>42</v>
      </c>
      <c r="D113" s="28" t="s">
        <v>11</v>
      </c>
      <c r="E113" s="54"/>
      <c r="F113" s="9">
        <f>F114</f>
        <v>474.5</v>
      </c>
    </row>
    <row r="114" spans="1:6" x14ac:dyDescent="0.2">
      <c r="A114" s="30" t="s">
        <v>238</v>
      </c>
      <c r="B114" s="24" t="s">
        <v>16</v>
      </c>
      <c r="C114" s="24" t="s">
        <v>42</v>
      </c>
      <c r="D114" s="24" t="s">
        <v>236</v>
      </c>
      <c r="E114" s="54"/>
      <c r="F114" s="5">
        <f>F115</f>
        <v>474.5</v>
      </c>
    </row>
    <row r="115" spans="1:6" x14ac:dyDescent="0.2">
      <c r="A115" s="21" t="s">
        <v>182</v>
      </c>
      <c r="B115" s="24" t="s">
        <v>16</v>
      </c>
      <c r="C115" s="24" t="s">
        <v>42</v>
      </c>
      <c r="D115" s="24" t="s">
        <v>236</v>
      </c>
      <c r="E115" s="20" t="s">
        <v>8</v>
      </c>
      <c r="F115" s="5">
        <f>F116</f>
        <v>474.5</v>
      </c>
    </row>
    <row r="116" spans="1:6" x14ac:dyDescent="0.2">
      <c r="A116" s="21" t="s">
        <v>535</v>
      </c>
      <c r="B116" s="24" t="s">
        <v>16</v>
      </c>
      <c r="C116" s="24" t="s">
        <v>42</v>
      </c>
      <c r="D116" s="24" t="s">
        <v>236</v>
      </c>
      <c r="E116" s="20" t="s">
        <v>534</v>
      </c>
      <c r="F116" s="5">
        <v>474.5</v>
      </c>
    </row>
    <row r="117" spans="1:6" x14ac:dyDescent="0.2">
      <c r="A117" s="19" t="s">
        <v>218</v>
      </c>
      <c r="B117" s="17" t="s">
        <v>66</v>
      </c>
      <c r="C117" s="17"/>
      <c r="D117" s="17"/>
      <c r="E117" s="17"/>
      <c r="F117" s="2">
        <f>F138+F118+F123</f>
        <v>56490.80000000001</v>
      </c>
    </row>
    <row r="118" spans="1:6" x14ac:dyDescent="0.2">
      <c r="A118" s="19" t="s">
        <v>217</v>
      </c>
      <c r="B118" s="17" t="s">
        <v>66</v>
      </c>
      <c r="C118" s="17" t="s">
        <v>98</v>
      </c>
      <c r="D118" s="17"/>
      <c r="E118" s="17"/>
      <c r="F118" s="2">
        <f>F119</f>
        <v>4000</v>
      </c>
    </row>
    <row r="119" spans="1:6" ht="38.25" x14ac:dyDescent="0.2">
      <c r="A119" s="23" t="s">
        <v>212</v>
      </c>
      <c r="B119" s="13" t="s">
        <v>66</v>
      </c>
      <c r="C119" s="13" t="s">
        <v>98</v>
      </c>
      <c r="D119" s="25" t="s">
        <v>211</v>
      </c>
      <c r="E119" s="13"/>
      <c r="F119" s="9">
        <f>F120</f>
        <v>4000</v>
      </c>
    </row>
    <row r="120" spans="1:6" ht="38.25" x14ac:dyDescent="0.2">
      <c r="A120" s="26" t="s">
        <v>216</v>
      </c>
      <c r="B120" s="20" t="s">
        <v>66</v>
      </c>
      <c r="C120" s="20" t="s">
        <v>98</v>
      </c>
      <c r="D120" s="25" t="s">
        <v>214</v>
      </c>
      <c r="E120" s="20" t="s">
        <v>215</v>
      </c>
      <c r="F120" s="5">
        <f>F121</f>
        <v>4000</v>
      </c>
    </row>
    <row r="121" spans="1:6" x14ac:dyDescent="0.2">
      <c r="A121" s="21" t="s">
        <v>106</v>
      </c>
      <c r="B121" s="20" t="s">
        <v>66</v>
      </c>
      <c r="C121" s="20" t="s">
        <v>98</v>
      </c>
      <c r="D121" s="25" t="s">
        <v>214</v>
      </c>
      <c r="E121" s="20" t="s">
        <v>105</v>
      </c>
      <c r="F121" s="5">
        <f>F122</f>
        <v>4000</v>
      </c>
    </row>
    <row r="122" spans="1:6" ht="38.25" x14ac:dyDescent="0.2">
      <c r="A122" s="21" t="s">
        <v>178</v>
      </c>
      <c r="B122" s="20" t="s">
        <v>66</v>
      </c>
      <c r="C122" s="20" t="s">
        <v>98</v>
      </c>
      <c r="D122" s="25" t="s">
        <v>214</v>
      </c>
      <c r="E122" s="20" t="s">
        <v>197</v>
      </c>
      <c r="F122" s="5">
        <v>4000</v>
      </c>
    </row>
    <row r="123" spans="1:6" x14ac:dyDescent="0.2">
      <c r="A123" s="19" t="s">
        <v>213</v>
      </c>
      <c r="B123" s="17" t="s">
        <v>66</v>
      </c>
      <c r="C123" s="17" t="s">
        <v>120</v>
      </c>
      <c r="D123" s="17"/>
      <c r="E123" s="17"/>
      <c r="F123" s="2">
        <f>F124</f>
        <v>50521.000000000007</v>
      </c>
    </row>
    <row r="124" spans="1:6" ht="38.25" x14ac:dyDescent="0.2">
      <c r="A124" s="23" t="s">
        <v>212</v>
      </c>
      <c r="B124" s="13" t="s">
        <v>66</v>
      </c>
      <c r="C124" s="13" t="s">
        <v>120</v>
      </c>
      <c r="D124" s="25" t="s">
        <v>211</v>
      </c>
      <c r="E124" s="17"/>
      <c r="F124" s="9">
        <f>F125+F130+F135</f>
        <v>50521.000000000007</v>
      </c>
    </row>
    <row r="125" spans="1:6" ht="38.25" x14ac:dyDescent="0.2">
      <c r="A125" s="39" t="s">
        <v>210</v>
      </c>
      <c r="B125" s="13" t="s">
        <v>66</v>
      </c>
      <c r="C125" s="13" t="s">
        <v>120</v>
      </c>
      <c r="D125" s="25" t="s">
        <v>209</v>
      </c>
      <c r="E125" s="13"/>
      <c r="F125" s="9">
        <f>F126+F128</f>
        <v>7131.2000000000007</v>
      </c>
    </row>
    <row r="126" spans="1:6" ht="25.5" x14ac:dyDescent="0.2">
      <c r="A126" s="21" t="s">
        <v>35</v>
      </c>
      <c r="B126" s="20" t="s">
        <v>66</v>
      </c>
      <c r="C126" s="20" t="s">
        <v>120</v>
      </c>
      <c r="D126" s="24" t="s">
        <v>209</v>
      </c>
      <c r="E126" s="20" t="s">
        <v>34</v>
      </c>
      <c r="F126" s="5">
        <f>F127</f>
        <v>2007.4</v>
      </c>
    </row>
    <row r="127" spans="1:6" ht="25.5" x14ac:dyDescent="0.2">
      <c r="A127" s="21" t="s">
        <v>33</v>
      </c>
      <c r="B127" s="20" t="s">
        <v>66</v>
      </c>
      <c r="C127" s="20" t="s">
        <v>120</v>
      </c>
      <c r="D127" s="24" t="s">
        <v>209</v>
      </c>
      <c r="E127" s="20" t="s">
        <v>29</v>
      </c>
      <c r="F127" s="5">
        <v>2007.4</v>
      </c>
    </row>
    <row r="128" spans="1:6" x14ac:dyDescent="0.2">
      <c r="A128" s="21" t="s">
        <v>182</v>
      </c>
      <c r="B128" s="20" t="s">
        <v>66</v>
      </c>
      <c r="C128" s="20" t="s">
        <v>120</v>
      </c>
      <c r="D128" s="24" t="s">
        <v>209</v>
      </c>
      <c r="E128" s="20" t="s">
        <v>8</v>
      </c>
      <c r="F128" s="5">
        <f>F129</f>
        <v>5123.8</v>
      </c>
    </row>
    <row r="129" spans="1:6" x14ac:dyDescent="0.2">
      <c r="A129" s="21" t="s">
        <v>535</v>
      </c>
      <c r="B129" s="20" t="s">
        <v>66</v>
      </c>
      <c r="C129" s="20" t="s">
        <v>120</v>
      </c>
      <c r="D129" s="24" t="s">
        <v>209</v>
      </c>
      <c r="E129" s="20" t="s">
        <v>534</v>
      </c>
      <c r="F129" s="5">
        <v>5123.8</v>
      </c>
    </row>
    <row r="130" spans="1:6" ht="76.5" x14ac:dyDescent="0.2">
      <c r="A130" s="23" t="s">
        <v>208</v>
      </c>
      <c r="B130" s="13" t="s">
        <v>66</v>
      </c>
      <c r="C130" s="13" t="s">
        <v>120</v>
      </c>
      <c r="D130" s="13" t="s">
        <v>207</v>
      </c>
      <c r="E130" s="13"/>
      <c r="F130" s="9">
        <f>F131+F133</f>
        <v>43046.9</v>
      </c>
    </row>
    <row r="131" spans="1:6" ht="25.5" x14ac:dyDescent="0.2">
      <c r="A131" s="21" t="s">
        <v>35</v>
      </c>
      <c r="B131" s="20" t="s">
        <v>66</v>
      </c>
      <c r="C131" s="20" t="s">
        <v>120</v>
      </c>
      <c r="D131" s="20" t="s">
        <v>207</v>
      </c>
      <c r="E131" s="20" t="s">
        <v>34</v>
      </c>
      <c r="F131" s="5">
        <f>F132</f>
        <v>6514.8</v>
      </c>
    </row>
    <row r="132" spans="1:6" ht="25.5" x14ac:dyDescent="0.2">
      <c r="A132" s="21" t="s">
        <v>33</v>
      </c>
      <c r="B132" s="20" t="s">
        <v>66</v>
      </c>
      <c r="C132" s="20" t="s">
        <v>120</v>
      </c>
      <c r="D132" s="20" t="s">
        <v>207</v>
      </c>
      <c r="E132" s="20" t="s">
        <v>29</v>
      </c>
      <c r="F132" s="5">
        <v>6514.8</v>
      </c>
    </row>
    <row r="133" spans="1:6" x14ac:dyDescent="0.2">
      <c r="A133" s="21" t="s">
        <v>182</v>
      </c>
      <c r="B133" s="20" t="s">
        <v>66</v>
      </c>
      <c r="C133" s="20" t="s">
        <v>120</v>
      </c>
      <c r="D133" s="20" t="s">
        <v>207</v>
      </c>
      <c r="E133" s="20" t="s">
        <v>8</v>
      </c>
      <c r="F133" s="5">
        <f>F134</f>
        <v>36532.1</v>
      </c>
    </row>
    <row r="134" spans="1:6" x14ac:dyDescent="0.2">
      <c r="A134" s="21" t="s">
        <v>7</v>
      </c>
      <c r="B134" s="20" t="s">
        <v>66</v>
      </c>
      <c r="C134" s="20" t="s">
        <v>120</v>
      </c>
      <c r="D134" s="20" t="s">
        <v>207</v>
      </c>
      <c r="E134" s="20" t="s">
        <v>2</v>
      </c>
      <c r="F134" s="5">
        <v>36532.1</v>
      </c>
    </row>
    <row r="135" spans="1:6" ht="63.75" x14ac:dyDescent="0.2">
      <c r="A135" s="23" t="s">
        <v>206</v>
      </c>
      <c r="B135" s="13" t="s">
        <v>66</v>
      </c>
      <c r="C135" s="13" t="s">
        <v>120</v>
      </c>
      <c r="D135" s="13" t="s">
        <v>205</v>
      </c>
      <c r="E135" s="13"/>
      <c r="F135" s="9">
        <f>F136</f>
        <v>342.9</v>
      </c>
    </row>
    <row r="136" spans="1:6" ht="25.5" x14ac:dyDescent="0.2">
      <c r="A136" s="21" t="s">
        <v>35</v>
      </c>
      <c r="B136" s="20" t="s">
        <v>66</v>
      </c>
      <c r="C136" s="20" t="s">
        <v>120</v>
      </c>
      <c r="D136" s="20" t="s">
        <v>205</v>
      </c>
      <c r="E136" s="20" t="s">
        <v>34</v>
      </c>
      <c r="F136" s="5">
        <f>F137</f>
        <v>342.9</v>
      </c>
    </row>
    <row r="137" spans="1:6" ht="25.5" x14ac:dyDescent="0.2">
      <c r="A137" s="21" t="s">
        <v>33</v>
      </c>
      <c r="B137" s="20" t="s">
        <v>66</v>
      </c>
      <c r="C137" s="20" t="s">
        <v>120</v>
      </c>
      <c r="D137" s="20" t="s">
        <v>205</v>
      </c>
      <c r="E137" s="20" t="s">
        <v>29</v>
      </c>
      <c r="F137" s="5">
        <v>342.9</v>
      </c>
    </row>
    <row r="138" spans="1:6" ht="25.5" x14ac:dyDescent="0.2">
      <c r="A138" s="19" t="s">
        <v>204</v>
      </c>
      <c r="B138" s="17" t="s">
        <v>66</v>
      </c>
      <c r="C138" s="17" t="s">
        <v>32</v>
      </c>
      <c r="D138" s="17"/>
      <c r="E138" s="20"/>
      <c r="F138" s="2">
        <f>F139</f>
        <v>1969.8</v>
      </c>
    </row>
    <row r="139" spans="1:6" ht="25.5" x14ac:dyDescent="0.2">
      <c r="A139" s="23" t="s">
        <v>203</v>
      </c>
      <c r="B139" s="56" t="s">
        <v>66</v>
      </c>
      <c r="C139" s="56" t="s">
        <v>32</v>
      </c>
      <c r="D139" s="46" t="s">
        <v>202</v>
      </c>
      <c r="E139" s="13"/>
      <c r="F139" s="9">
        <f>F140+F143</f>
        <v>1969.8</v>
      </c>
    </row>
    <row r="140" spans="1:6" ht="63.75" x14ac:dyDescent="0.2">
      <c r="A140" s="43" t="s">
        <v>201</v>
      </c>
      <c r="B140" s="56" t="s">
        <v>66</v>
      </c>
      <c r="C140" s="56" t="s">
        <v>32</v>
      </c>
      <c r="D140" s="46" t="s">
        <v>200</v>
      </c>
      <c r="E140" s="46"/>
      <c r="F140" s="9">
        <f>F141</f>
        <v>969.8</v>
      </c>
    </row>
    <row r="141" spans="1:6" x14ac:dyDescent="0.2">
      <c r="A141" s="21" t="s">
        <v>106</v>
      </c>
      <c r="B141" s="54" t="s">
        <v>66</v>
      </c>
      <c r="C141" s="54" t="s">
        <v>32</v>
      </c>
      <c r="D141" s="53" t="s">
        <v>200</v>
      </c>
      <c r="E141" s="53">
        <v>800</v>
      </c>
      <c r="F141" s="5">
        <f>F142</f>
        <v>969.8</v>
      </c>
    </row>
    <row r="142" spans="1:6" ht="38.25" x14ac:dyDescent="0.2">
      <c r="A142" s="21" t="s">
        <v>178</v>
      </c>
      <c r="B142" s="54" t="s">
        <v>66</v>
      </c>
      <c r="C142" s="54" t="s">
        <v>32</v>
      </c>
      <c r="D142" s="53" t="s">
        <v>200</v>
      </c>
      <c r="E142" s="20" t="s">
        <v>197</v>
      </c>
      <c r="F142" s="5">
        <v>969.8</v>
      </c>
    </row>
    <row r="143" spans="1:6" ht="63.75" x14ac:dyDescent="0.2">
      <c r="A143" s="23" t="s">
        <v>199</v>
      </c>
      <c r="B143" s="56" t="s">
        <v>66</v>
      </c>
      <c r="C143" s="56" t="s">
        <v>32</v>
      </c>
      <c r="D143" s="46" t="s">
        <v>198</v>
      </c>
      <c r="E143" s="13"/>
      <c r="F143" s="9">
        <f>F144</f>
        <v>1000</v>
      </c>
    </row>
    <row r="144" spans="1:6" x14ac:dyDescent="0.2">
      <c r="A144" s="21" t="s">
        <v>106</v>
      </c>
      <c r="B144" s="54" t="s">
        <v>66</v>
      </c>
      <c r="C144" s="54" t="s">
        <v>32</v>
      </c>
      <c r="D144" s="53" t="s">
        <v>198</v>
      </c>
      <c r="E144" s="53">
        <v>800</v>
      </c>
      <c r="F144" s="5">
        <f>F145</f>
        <v>1000</v>
      </c>
    </row>
    <row r="145" spans="1:6" ht="38.25" x14ac:dyDescent="0.2">
      <c r="A145" s="21" t="s">
        <v>178</v>
      </c>
      <c r="B145" s="54" t="s">
        <v>66</v>
      </c>
      <c r="C145" s="54" t="s">
        <v>32</v>
      </c>
      <c r="D145" s="53" t="s">
        <v>198</v>
      </c>
      <c r="E145" s="20" t="s">
        <v>197</v>
      </c>
      <c r="F145" s="5">
        <v>1000</v>
      </c>
    </row>
    <row r="146" spans="1:6" x14ac:dyDescent="0.2">
      <c r="A146" s="19" t="s">
        <v>196</v>
      </c>
      <c r="B146" s="17" t="s">
        <v>174</v>
      </c>
      <c r="C146" s="17"/>
      <c r="D146" s="17"/>
      <c r="E146" s="17"/>
      <c r="F146" s="2">
        <f>F147+F155+F169</f>
        <v>29558.6</v>
      </c>
    </row>
    <row r="147" spans="1:6" x14ac:dyDescent="0.2">
      <c r="A147" s="19" t="s">
        <v>195</v>
      </c>
      <c r="B147" s="17" t="s">
        <v>174</v>
      </c>
      <c r="C147" s="17" t="s">
        <v>16</v>
      </c>
      <c r="D147" s="17"/>
      <c r="E147" s="17"/>
      <c r="F147" s="2">
        <f>F148</f>
        <v>11292.8</v>
      </c>
    </row>
    <row r="148" spans="1:6" ht="25.5" x14ac:dyDescent="0.2">
      <c r="A148" s="23" t="s">
        <v>185</v>
      </c>
      <c r="B148" s="13" t="s">
        <v>174</v>
      </c>
      <c r="C148" s="13" t="s">
        <v>16</v>
      </c>
      <c r="D148" s="28" t="s">
        <v>184</v>
      </c>
      <c r="E148" s="20"/>
      <c r="F148" s="9">
        <f>F149+F152</f>
        <v>11292.8</v>
      </c>
    </row>
    <row r="149" spans="1:6" ht="76.5" x14ac:dyDescent="0.2">
      <c r="A149" s="23" t="s">
        <v>194</v>
      </c>
      <c r="B149" s="13" t="s">
        <v>174</v>
      </c>
      <c r="C149" s="13" t="s">
        <v>16</v>
      </c>
      <c r="D149" s="13" t="s">
        <v>193</v>
      </c>
      <c r="E149" s="13"/>
      <c r="F149" s="9">
        <f>F150</f>
        <v>6273.8</v>
      </c>
    </row>
    <row r="150" spans="1:6" ht="38.25" x14ac:dyDescent="0.2">
      <c r="A150" s="21" t="s">
        <v>191</v>
      </c>
      <c r="B150" s="20" t="s">
        <v>174</v>
      </c>
      <c r="C150" s="20" t="s">
        <v>16</v>
      </c>
      <c r="D150" s="20" t="s">
        <v>193</v>
      </c>
      <c r="E150" s="20" t="s">
        <v>190</v>
      </c>
      <c r="F150" s="5">
        <f>F151</f>
        <v>6273.8</v>
      </c>
    </row>
    <row r="151" spans="1:6" x14ac:dyDescent="0.2">
      <c r="A151" s="21" t="s">
        <v>189</v>
      </c>
      <c r="B151" s="20" t="s">
        <v>174</v>
      </c>
      <c r="C151" s="20" t="s">
        <v>16</v>
      </c>
      <c r="D151" s="20" t="s">
        <v>193</v>
      </c>
      <c r="E151" s="20" t="s">
        <v>187</v>
      </c>
      <c r="F151" s="5">
        <v>6273.8</v>
      </c>
    </row>
    <row r="152" spans="1:6" ht="63.75" x14ac:dyDescent="0.2">
      <c r="A152" s="23" t="s">
        <v>192</v>
      </c>
      <c r="B152" s="13" t="s">
        <v>174</v>
      </c>
      <c r="C152" s="13" t="s">
        <v>16</v>
      </c>
      <c r="D152" s="13" t="s">
        <v>188</v>
      </c>
      <c r="E152" s="13"/>
      <c r="F152" s="9">
        <f>F153</f>
        <v>5019</v>
      </c>
    </row>
    <row r="153" spans="1:6" ht="38.25" x14ac:dyDescent="0.2">
      <c r="A153" s="21" t="s">
        <v>191</v>
      </c>
      <c r="B153" s="20" t="s">
        <v>174</v>
      </c>
      <c r="C153" s="20" t="s">
        <v>16</v>
      </c>
      <c r="D153" s="20" t="s">
        <v>188</v>
      </c>
      <c r="E153" s="20" t="s">
        <v>190</v>
      </c>
      <c r="F153" s="5">
        <f>F154</f>
        <v>5019</v>
      </c>
    </row>
    <row r="154" spans="1:6" x14ac:dyDescent="0.2">
      <c r="A154" s="21" t="s">
        <v>189</v>
      </c>
      <c r="B154" s="20" t="s">
        <v>174</v>
      </c>
      <c r="C154" s="20" t="s">
        <v>16</v>
      </c>
      <c r="D154" s="20" t="s">
        <v>188</v>
      </c>
      <c r="E154" s="20" t="s">
        <v>187</v>
      </c>
      <c r="F154" s="5">
        <v>5019</v>
      </c>
    </row>
    <row r="155" spans="1:6" x14ac:dyDescent="0.2">
      <c r="A155" s="19" t="s">
        <v>186</v>
      </c>
      <c r="B155" s="17" t="s">
        <v>174</v>
      </c>
      <c r="C155" s="17" t="s">
        <v>31</v>
      </c>
      <c r="D155" s="17"/>
      <c r="E155" s="17"/>
      <c r="F155" s="2">
        <f>F156+F163</f>
        <v>15580.300000000001</v>
      </c>
    </row>
    <row r="156" spans="1:6" ht="25.5" x14ac:dyDescent="0.2">
      <c r="A156" s="23" t="s">
        <v>185</v>
      </c>
      <c r="B156" s="13" t="s">
        <v>174</v>
      </c>
      <c r="C156" s="13" t="s">
        <v>31</v>
      </c>
      <c r="D156" s="28" t="s">
        <v>184</v>
      </c>
      <c r="E156" s="10"/>
      <c r="F156" s="9">
        <f>F160+F157</f>
        <v>15191.6</v>
      </c>
    </row>
    <row r="157" spans="1:6" ht="76.5" x14ac:dyDescent="0.2">
      <c r="A157" s="172" t="s">
        <v>504</v>
      </c>
      <c r="B157" s="169" t="s">
        <v>174</v>
      </c>
      <c r="C157" s="170" t="s">
        <v>31</v>
      </c>
      <c r="D157" s="13" t="s">
        <v>533</v>
      </c>
      <c r="E157" s="169"/>
      <c r="F157" s="9">
        <f>F158</f>
        <v>11812.5</v>
      </c>
    </row>
    <row r="158" spans="1:6" x14ac:dyDescent="0.2">
      <c r="A158" s="171" t="s">
        <v>182</v>
      </c>
      <c r="B158" s="169" t="s">
        <v>174</v>
      </c>
      <c r="C158" s="170" t="s">
        <v>31</v>
      </c>
      <c r="D158" s="20" t="s">
        <v>533</v>
      </c>
      <c r="E158" s="170">
        <v>500</v>
      </c>
      <c r="F158" s="5">
        <f>F159</f>
        <v>11812.5</v>
      </c>
    </row>
    <row r="159" spans="1:6" x14ac:dyDescent="0.2">
      <c r="A159" s="171" t="s">
        <v>503</v>
      </c>
      <c r="B159" s="169" t="s">
        <v>174</v>
      </c>
      <c r="C159" s="170" t="s">
        <v>31</v>
      </c>
      <c r="D159" s="20" t="s">
        <v>533</v>
      </c>
      <c r="E159" s="170">
        <v>520</v>
      </c>
      <c r="F159" s="5">
        <v>11812.5</v>
      </c>
    </row>
    <row r="160" spans="1:6" ht="63.75" x14ac:dyDescent="0.2">
      <c r="A160" s="23" t="s">
        <v>183</v>
      </c>
      <c r="B160" s="46" t="s">
        <v>174</v>
      </c>
      <c r="C160" s="13" t="s">
        <v>31</v>
      </c>
      <c r="D160" s="13" t="s">
        <v>181</v>
      </c>
      <c r="E160" s="46"/>
      <c r="F160" s="9">
        <f>F161</f>
        <v>3379.1</v>
      </c>
    </row>
    <row r="161" spans="1:6" x14ac:dyDescent="0.2">
      <c r="A161" s="21" t="s">
        <v>182</v>
      </c>
      <c r="B161" s="24" t="s">
        <v>174</v>
      </c>
      <c r="C161" s="53" t="s">
        <v>31</v>
      </c>
      <c r="D161" s="20" t="s">
        <v>181</v>
      </c>
      <c r="E161" s="53">
        <v>500</v>
      </c>
      <c r="F161" s="5">
        <f>F162</f>
        <v>3379.1</v>
      </c>
    </row>
    <row r="162" spans="1:6" x14ac:dyDescent="0.2">
      <c r="A162" s="21" t="s">
        <v>7</v>
      </c>
      <c r="B162" s="24" t="s">
        <v>174</v>
      </c>
      <c r="C162" s="53" t="s">
        <v>31</v>
      </c>
      <c r="D162" s="20" t="s">
        <v>181</v>
      </c>
      <c r="E162" s="53">
        <v>520</v>
      </c>
      <c r="F162" s="5">
        <v>3379.1</v>
      </c>
    </row>
    <row r="163" spans="1:6" x14ac:dyDescent="0.2">
      <c r="A163" s="14" t="s">
        <v>12</v>
      </c>
      <c r="B163" s="46" t="s">
        <v>174</v>
      </c>
      <c r="C163" s="46" t="s">
        <v>31</v>
      </c>
      <c r="D163" s="28" t="s">
        <v>11</v>
      </c>
      <c r="E163" s="46"/>
      <c r="F163" s="9">
        <f>F164</f>
        <v>388.7</v>
      </c>
    </row>
    <row r="164" spans="1:6" ht="25.5" x14ac:dyDescent="0.2">
      <c r="A164" s="23" t="s">
        <v>180</v>
      </c>
      <c r="B164" s="46" t="s">
        <v>174</v>
      </c>
      <c r="C164" s="46" t="s">
        <v>31</v>
      </c>
      <c r="D164" s="13" t="s">
        <v>179</v>
      </c>
      <c r="E164" s="46"/>
      <c r="F164" s="9">
        <f>F165+F167</f>
        <v>388.7</v>
      </c>
    </row>
    <row r="165" spans="1:6" x14ac:dyDescent="0.2">
      <c r="A165" s="21" t="s">
        <v>106</v>
      </c>
      <c r="B165" s="53" t="s">
        <v>174</v>
      </c>
      <c r="C165" s="53" t="s">
        <v>31</v>
      </c>
      <c r="D165" s="20" t="s">
        <v>177</v>
      </c>
      <c r="E165" s="53"/>
      <c r="F165" s="5">
        <f>F166</f>
        <v>375.7</v>
      </c>
    </row>
    <row r="166" spans="1:6" ht="38.25" x14ac:dyDescent="0.2">
      <c r="A166" s="21" t="s">
        <v>178</v>
      </c>
      <c r="B166" s="53" t="s">
        <v>174</v>
      </c>
      <c r="C166" s="53" t="s">
        <v>31</v>
      </c>
      <c r="D166" s="20" t="s">
        <v>177</v>
      </c>
      <c r="E166" s="53"/>
      <c r="F166" s="5">
        <v>375.7</v>
      </c>
    </row>
    <row r="167" spans="1:6" ht="25.5" x14ac:dyDescent="0.2">
      <c r="A167" s="21" t="s">
        <v>35</v>
      </c>
      <c r="B167" s="53" t="s">
        <v>174</v>
      </c>
      <c r="C167" s="53" t="s">
        <v>31</v>
      </c>
      <c r="D167" s="20" t="s">
        <v>177</v>
      </c>
      <c r="E167" s="24" t="s">
        <v>34</v>
      </c>
      <c r="F167" s="5">
        <f>F168</f>
        <v>13</v>
      </c>
    </row>
    <row r="168" spans="1:6" ht="25.5" x14ac:dyDescent="0.2">
      <c r="A168" s="21" t="s">
        <v>33</v>
      </c>
      <c r="B168" s="53" t="s">
        <v>174</v>
      </c>
      <c r="C168" s="53" t="s">
        <v>31</v>
      </c>
      <c r="D168" s="20" t="s">
        <v>177</v>
      </c>
      <c r="E168" s="24" t="s">
        <v>29</v>
      </c>
      <c r="F168" s="5">
        <v>13</v>
      </c>
    </row>
    <row r="169" spans="1:6" x14ac:dyDescent="0.2">
      <c r="A169" s="19" t="s">
        <v>176</v>
      </c>
      <c r="B169" s="52" t="s">
        <v>174</v>
      </c>
      <c r="C169" s="36" t="s">
        <v>4</v>
      </c>
      <c r="D169" s="20"/>
      <c r="E169" s="17"/>
      <c r="F169" s="2">
        <f>F171+F175</f>
        <v>2685.5</v>
      </c>
    </row>
    <row r="170" spans="1:6" x14ac:dyDescent="0.2">
      <c r="A170" s="14" t="s">
        <v>12</v>
      </c>
      <c r="B170" s="13" t="s">
        <v>174</v>
      </c>
      <c r="C170" s="13" t="s">
        <v>4</v>
      </c>
      <c r="D170" s="28" t="s">
        <v>11</v>
      </c>
      <c r="E170" s="17"/>
      <c r="F170" s="9">
        <f>F171</f>
        <v>365</v>
      </c>
    </row>
    <row r="171" spans="1:6" x14ac:dyDescent="0.2">
      <c r="A171" s="51" t="s">
        <v>176</v>
      </c>
      <c r="B171" s="25" t="s">
        <v>174</v>
      </c>
      <c r="C171" s="25" t="s">
        <v>4</v>
      </c>
      <c r="D171" s="25" t="s">
        <v>173</v>
      </c>
      <c r="E171" s="25"/>
      <c r="F171" s="9">
        <f>F172</f>
        <v>365</v>
      </c>
    </row>
    <row r="172" spans="1:6" x14ac:dyDescent="0.2">
      <c r="A172" s="30" t="s">
        <v>175</v>
      </c>
      <c r="B172" s="24" t="s">
        <v>174</v>
      </c>
      <c r="C172" s="24" t="s">
        <v>4</v>
      </c>
      <c r="D172" s="24" t="s">
        <v>173</v>
      </c>
      <c r="E172" s="24"/>
      <c r="F172" s="5">
        <f>F173</f>
        <v>365</v>
      </c>
    </row>
    <row r="173" spans="1:6" ht="25.5" x14ac:dyDescent="0.2">
      <c r="A173" s="21" t="s">
        <v>35</v>
      </c>
      <c r="B173" s="24" t="s">
        <v>174</v>
      </c>
      <c r="C173" s="24" t="s">
        <v>4</v>
      </c>
      <c r="D173" s="24" t="s">
        <v>173</v>
      </c>
      <c r="E173" s="24" t="s">
        <v>34</v>
      </c>
      <c r="F173" s="5">
        <f>F174</f>
        <v>365</v>
      </c>
    </row>
    <row r="174" spans="1:6" ht="25.5" x14ac:dyDescent="0.2">
      <c r="A174" s="21" t="s">
        <v>33</v>
      </c>
      <c r="B174" s="24" t="s">
        <v>174</v>
      </c>
      <c r="C174" s="24" t="s">
        <v>4</v>
      </c>
      <c r="D174" s="24" t="s">
        <v>173</v>
      </c>
      <c r="E174" s="24" t="s">
        <v>29</v>
      </c>
      <c r="F174" s="5">
        <v>365</v>
      </c>
    </row>
    <row r="175" spans="1:6" ht="63.75" x14ac:dyDescent="0.2">
      <c r="A175" s="23" t="s">
        <v>529</v>
      </c>
      <c r="B175" s="25" t="s">
        <v>174</v>
      </c>
      <c r="C175" s="25" t="s">
        <v>4</v>
      </c>
      <c r="D175" s="25" t="s">
        <v>530</v>
      </c>
      <c r="E175" s="25"/>
      <c r="F175" s="9">
        <f>F176</f>
        <v>2320.5</v>
      </c>
    </row>
    <row r="176" spans="1:6" ht="25.5" x14ac:dyDescent="0.2">
      <c r="A176" s="21" t="s">
        <v>35</v>
      </c>
      <c r="B176" s="24" t="s">
        <v>174</v>
      </c>
      <c r="C176" s="24" t="s">
        <v>4</v>
      </c>
      <c r="D176" s="24" t="s">
        <v>530</v>
      </c>
      <c r="E176" s="24" t="s">
        <v>34</v>
      </c>
      <c r="F176" s="5">
        <f>F177</f>
        <v>2320.5</v>
      </c>
    </row>
    <row r="177" spans="1:6" ht="25.5" x14ac:dyDescent="0.2">
      <c r="A177" s="21" t="s">
        <v>33</v>
      </c>
      <c r="B177" s="24" t="s">
        <v>174</v>
      </c>
      <c r="C177" s="24" t="s">
        <v>4</v>
      </c>
      <c r="D177" s="24" t="s">
        <v>530</v>
      </c>
      <c r="E177" s="24" t="s">
        <v>29</v>
      </c>
      <c r="F177" s="5">
        <v>2320.5</v>
      </c>
    </row>
    <row r="178" spans="1:6" x14ac:dyDescent="0.2">
      <c r="A178" s="19" t="s">
        <v>172</v>
      </c>
      <c r="B178" s="17" t="s">
        <v>121</v>
      </c>
      <c r="C178" s="17"/>
      <c r="D178" s="17"/>
      <c r="E178" s="17"/>
      <c r="F178" s="2">
        <f>F179+F200+F247+F270</f>
        <v>453663.7</v>
      </c>
    </row>
    <row r="179" spans="1:6" x14ac:dyDescent="0.2">
      <c r="A179" s="19" t="s">
        <v>171</v>
      </c>
      <c r="B179" s="17" t="s">
        <v>121</v>
      </c>
      <c r="C179" s="17" t="s">
        <v>16</v>
      </c>
      <c r="D179" s="17"/>
      <c r="E179" s="17"/>
      <c r="F179" s="2">
        <f>F180</f>
        <v>87467.5</v>
      </c>
    </row>
    <row r="180" spans="1:6" x14ac:dyDescent="0.2">
      <c r="A180" s="23" t="s">
        <v>140</v>
      </c>
      <c r="B180" s="13" t="s">
        <v>121</v>
      </c>
      <c r="C180" s="13" t="s">
        <v>16</v>
      </c>
      <c r="D180" s="13" t="s">
        <v>139</v>
      </c>
      <c r="E180" s="13"/>
      <c r="F180" s="9">
        <f>F181+F190+F197</f>
        <v>87467.5</v>
      </c>
    </row>
    <row r="181" spans="1:6" x14ac:dyDescent="0.2">
      <c r="A181" s="23" t="s">
        <v>170</v>
      </c>
      <c r="B181" s="25" t="s">
        <v>121</v>
      </c>
      <c r="C181" s="25" t="s">
        <v>16</v>
      </c>
      <c r="D181" s="13" t="s">
        <v>169</v>
      </c>
      <c r="E181" s="13"/>
      <c r="F181" s="9">
        <f>F182+F184+F186+F188</f>
        <v>22217.899999999998</v>
      </c>
    </row>
    <row r="182" spans="1:6" ht="63.75" x14ac:dyDescent="0.2">
      <c r="A182" s="21" t="s">
        <v>110</v>
      </c>
      <c r="B182" s="24" t="s">
        <v>121</v>
      </c>
      <c r="C182" s="24" t="s">
        <v>16</v>
      </c>
      <c r="D182" s="20" t="s">
        <v>169</v>
      </c>
      <c r="E182" s="20" t="s">
        <v>109</v>
      </c>
      <c r="F182" s="5">
        <f>F183</f>
        <v>487.4</v>
      </c>
    </row>
    <row r="183" spans="1:6" ht="25.5" x14ac:dyDescent="0.2">
      <c r="A183" s="21" t="s">
        <v>108</v>
      </c>
      <c r="B183" s="24" t="s">
        <v>121</v>
      </c>
      <c r="C183" s="24" t="s">
        <v>16</v>
      </c>
      <c r="D183" s="20" t="s">
        <v>169</v>
      </c>
      <c r="E183" s="20" t="s">
        <v>107</v>
      </c>
      <c r="F183" s="5">
        <v>487.4</v>
      </c>
    </row>
    <row r="184" spans="1:6" ht="25.5" x14ac:dyDescent="0.2">
      <c r="A184" s="21" t="s">
        <v>35</v>
      </c>
      <c r="B184" s="24" t="s">
        <v>121</v>
      </c>
      <c r="C184" s="24" t="s">
        <v>16</v>
      </c>
      <c r="D184" s="20" t="s">
        <v>169</v>
      </c>
      <c r="E184" s="20" t="s">
        <v>34</v>
      </c>
      <c r="F184" s="49">
        <f>F185</f>
        <v>1083.2</v>
      </c>
    </row>
    <row r="185" spans="1:6" ht="25.5" x14ac:dyDescent="0.2">
      <c r="A185" s="21" t="s">
        <v>33</v>
      </c>
      <c r="B185" s="24" t="s">
        <v>121</v>
      </c>
      <c r="C185" s="24" t="s">
        <v>16</v>
      </c>
      <c r="D185" s="20" t="s">
        <v>169</v>
      </c>
      <c r="E185" s="20" t="s">
        <v>29</v>
      </c>
      <c r="F185" s="49">
        <v>1083.2</v>
      </c>
    </row>
    <row r="186" spans="1:6" ht="38.25" x14ac:dyDescent="0.2">
      <c r="A186" s="26" t="s">
        <v>45</v>
      </c>
      <c r="B186" s="24" t="s">
        <v>121</v>
      </c>
      <c r="C186" s="24" t="s">
        <v>16</v>
      </c>
      <c r="D186" s="20" t="s">
        <v>169</v>
      </c>
      <c r="E186" s="20" t="s">
        <v>44</v>
      </c>
      <c r="F186" s="5">
        <f>F187</f>
        <v>20447.5</v>
      </c>
    </row>
    <row r="187" spans="1:6" x14ac:dyDescent="0.2">
      <c r="A187" s="34" t="s">
        <v>86</v>
      </c>
      <c r="B187" s="24" t="s">
        <v>121</v>
      </c>
      <c r="C187" s="24" t="s">
        <v>16</v>
      </c>
      <c r="D187" s="20" t="s">
        <v>169</v>
      </c>
      <c r="E187" s="20" t="s">
        <v>84</v>
      </c>
      <c r="F187" s="5">
        <v>20447.5</v>
      </c>
    </row>
    <row r="188" spans="1:6" x14ac:dyDescent="0.2">
      <c r="A188" s="21" t="s">
        <v>106</v>
      </c>
      <c r="B188" s="24" t="s">
        <v>121</v>
      </c>
      <c r="C188" s="24" t="s">
        <v>16</v>
      </c>
      <c r="D188" s="20" t="s">
        <v>169</v>
      </c>
      <c r="E188" s="20" t="s">
        <v>105</v>
      </c>
      <c r="F188" s="49">
        <f>F189</f>
        <v>199.8</v>
      </c>
    </row>
    <row r="189" spans="1:6" x14ac:dyDescent="0.2">
      <c r="A189" s="21" t="s">
        <v>104</v>
      </c>
      <c r="B189" s="24" t="s">
        <v>121</v>
      </c>
      <c r="C189" s="24" t="s">
        <v>16</v>
      </c>
      <c r="D189" s="20" t="s">
        <v>169</v>
      </c>
      <c r="E189" s="20" t="s">
        <v>102</v>
      </c>
      <c r="F189" s="49">
        <v>199.8</v>
      </c>
    </row>
    <row r="190" spans="1:6" ht="38.25" x14ac:dyDescent="0.2">
      <c r="A190" s="43" t="s">
        <v>168</v>
      </c>
      <c r="B190" s="41" t="s">
        <v>121</v>
      </c>
      <c r="C190" s="25" t="s">
        <v>16</v>
      </c>
      <c r="D190" s="13" t="s">
        <v>167</v>
      </c>
      <c r="E190" s="13"/>
      <c r="F190" s="9">
        <f>F192+F193+F195</f>
        <v>63202.1</v>
      </c>
    </row>
    <row r="191" spans="1:6" ht="63.75" x14ac:dyDescent="0.2">
      <c r="A191" s="21" t="s">
        <v>110</v>
      </c>
      <c r="B191" s="47" t="s">
        <v>121</v>
      </c>
      <c r="C191" s="24" t="s">
        <v>16</v>
      </c>
      <c r="D191" s="20" t="s">
        <v>167</v>
      </c>
      <c r="E191" s="20" t="s">
        <v>109</v>
      </c>
      <c r="F191" s="5">
        <f>F192</f>
        <v>23253.200000000001</v>
      </c>
    </row>
    <row r="192" spans="1:6" ht="25.5" x14ac:dyDescent="0.2">
      <c r="A192" s="21" t="s">
        <v>108</v>
      </c>
      <c r="B192" s="47" t="s">
        <v>121</v>
      </c>
      <c r="C192" s="24" t="s">
        <v>16</v>
      </c>
      <c r="D192" s="20" t="s">
        <v>167</v>
      </c>
      <c r="E192" s="20" t="s">
        <v>107</v>
      </c>
      <c r="F192" s="5">
        <v>23253.200000000001</v>
      </c>
    </row>
    <row r="193" spans="1:6" ht="25.5" x14ac:dyDescent="0.2">
      <c r="A193" s="21" t="s">
        <v>35</v>
      </c>
      <c r="B193" s="47" t="s">
        <v>121</v>
      </c>
      <c r="C193" s="24" t="s">
        <v>16</v>
      </c>
      <c r="D193" s="20" t="s">
        <v>167</v>
      </c>
      <c r="E193" s="20" t="s">
        <v>34</v>
      </c>
      <c r="F193" s="5">
        <f>F194</f>
        <v>414.2</v>
      </c>
    </row>
    <row r="194" spans="1:6" ht="25.5" x14ac:dyDescent="0.2">
      <c r="A194" s="21" t="s">
        <v>33</v>
      </c>
      <c r="B194" s="47" t="s">
        <v>121</v>
      </c>
      <c r="C194" s="24" t="s">
        <v>16</v>
      </c>
      <c r="D194" s="20" t="s">
        <v>167</v>
      </c>
      <c r="E194" s="20" t="s">
        <v>29</v>
      </c>
      <c r="F194" s="5">
        <v>414.2</v>
      </c>
    </row>
    <row r="195" spans="1:6" ht="38.25" x14ac:dyDescent="0.2">
      <c r="A195" s="26" t="s">
        <v>45</v>
      </c>
      <c r="B195" s="47" t="s">
        <v>121</v>
      </c>
      <c r="C195" s="24" t="s">
        <v>16</v>
      </c>
      <c r="D195" s="20" t="s">
        <v>167</v>
      </c>
      <c r="E195" s="20" t="s">
        <v>44</v>
      </c>
      <c r="F195" s="5">
        <f>F196</f>
        <v>39534.699999999997</v>
      </c>
    </row>
    <row r="196" spans="1:6" x14ac:dyDescent="0.2">
      <c r="A196" s="34" t="s">
        <v>86</v>
      </c>
      <c r="B196" s="47" t="s">
        <v>121</v>
      </c>
      <c r="C196" s="24" t="s">
        <v>16</v>
      </c>
      <c r="D196" s="20" t="s">
        <v>167</v>
      </c>
      <c r="E196" s="20" t="s">
        <v>84</v>
      </c>
      <c r="F196" s="5">
        <v>39534.699999999997</v>
      </c>
    </row>
    <row r="197" spans="1:6" ht="38.25" x14ac:dyDescent="0.2">
      <c r="A197" s="35" t="s">
        <v>158</v>
      </c>
      <c r="B197" s="13" t="s">
        <v>121</v>
      </c>
      <c r="C197" s="25" t="s">
        <v>16</v>
      </c>
      <c r="D197" s="13" t="s">
        <v>157</v>
      </c>
      <c r="E197" s="13"/>
      <c r="F197" s="9">
        <f>F198</f>
        <v>2047.5</v>
      </c>
    </row>
    <row r="198" spans="1:6" ht="38.25" x14ac:dyDescent="0.2">
      <c r="A198" s="26" t="s">
        <v>45</v>
      </c>
      <c r="B198" s="20" t="s">
        <v>121</v>
      </c>
      <c r="C198" s="24" t="s">
        <v>16</v>
      </c>
      <c r="D198" s="20" t="s">
        <v>157</v>
      </c>
      <c r="E198" s="20" t="s">
        <v>44</v>
      </c>
      <c r="F198" s="5">
        <f>F199</f>
        <v>2047.5</v>
      </c>
    </row>
    <row r="199" spans="1:6" x14ac:dyDescent="0.2">
      <c r="A199" s="34" t="s">
        <v>86</v>
      </c>
      <c r="B199" s="20" t="s">
        <v>121</v>
      </c>
      <c r="C199" s="24" t="s">
        <v>16</v>
      </c>
      <c r="D199" s="20" t="s">
        <v>157</v>
      </c>
      <c r="E199" s="20" t="s">
        <v>84</v>
      </c>
      <c r="F199" s="5">
        <v>2047.5</v>
      </c>
    </row>
    <row r="200" spans="1:6" x14ac:dyDescent="0.2">
      <c r="A200" s="19" t="s">
        <v>166</v>
      </c>
      <c r="B200" s="17" t="s">
        <v>121</v>
      </c>
      <c r="C200" s="17" t="s">
        <v>31</v>
      </c>
      <c r="D200" s="17"/>
      <c r="E200" s="17"/>
      <c r="F200" s="2">
        <f>F201+F244</f>
        <v>333936.8</v>
      </c>
    </row>
    <row r="201" spans="1:6" x14ac:dyDescent="0.2">
      <c r="A201" s="23" t="s">
        <v>140</v>
      </c>
      <c r="B201" s="13" t="s">
        <v>121</v>
      </c>
      <c r="C201" s="13" t="s">
        <v>31</v>
      </c>
      <c r="D201" s="13" t="s">
        <v>139</v>
      </c>
      <c r="E201" s="17"/>
      <c r="F201" s="9">
        <f>F202+F211+F222+F229+F234+F239</f>
        <v>333885</v>
      </c>
    </row>
    <row r="202" spans="1:6" ht="25.5" x14ac:dyDescent="0.2">
      <c r="A202" s="23" t="s">
        <v>165</v>
      </c>
      <c r="B202" s="13" t="s">
        <v>121</v>
      </c>
      <c r="C202" s="13" t="s">
        <v>31</v>
      </c>
      <c r="D202" s="13" t="s">
        <v>164</v>
      </c>
      <c r="E202" s="13"/>
      <c r="F202" s="9">
        <f>F203+F205+F207+F209</f>
        <v>97898.1</v>
      </c>
    </row>
    <row r="203" spans="1:6" ht="63.75" x14ac:dyDescent="0.2">
      <c r="A203" s="21" t="s">
        <v>110</v>
      </c>
      <c r="B203" s="20" t="s">
        <v>121</v>
      </c>
      <c r="C203" s="20" t="s">
        <v>31</v>
      </c>
      <c r="D203" s="20" t="s">
        <v>164</v>
      </c>
      <c r="E203" s="20" t="s">
        <v>109</v>
      </c>
      <c r="F203" s="5">
        <f>F204</f>
        <v>39551.5</v>
      </c>
    </row>
    <row r="204" spans="1:6" ht="25.5" x14ac:dyDescent="0.2">
      <c r="A204" s="21" t="s">
        <v>108</v>
      </c>
      <c r="B204" s="20" t="s">
        <v>121</v>
      </c>
      <c r="C204" s="20" t="s">
        <v>31</v>
      </c>
      <c r="D204" s="20" t="s">
        <v>164</v>
      </c>
      <c r="E204" s="20" t="s">
        <v>107</v>
      </c>
      <c r="F204" s="5">
        <v>39551.5</v>
      </c>
    </row>
    <row r="205" spans="1:6" ht="25.5" x14ac:dyDescent="0.2">
      <c r="A205" s="21" t="s">
        <v>35</v>
      </c>
      <c r="B205" s="20" t="s">
        <v>121</v>
      </c>
      <c r="C205" s="20" t="s">
        <v>31</v>
      </c>
      <c r="D205" s="20" t="s">
        <v>164</v>
      </c>
      <c r="E205" s="20" t="s">
        <v>34</v>
      </c>
      <c r="F205" s="5">
        <f>F206</f>
        <v>37132.6</v>
      </c>
    </row>
    <row r="206" spans="1:6" ht="25.5" x14ac:dyDescent="0.2">
      <c r="A206" s="21" t="s">
        <v>33</v>
      </c>
      <c r="B206" s="20" t="s">
        <v>121</v>
      </c>
      <c r="C206" s="20" t="s">
        <v>31</v>
      </c>
      <c r="D206" s="20" t="s">
        <v>164</v>
      </c>
      <c r="E206" s="20" t="s">
        <v>29</v>
      </c>
      <c r="F206" s="5">
        <v>37132.6</v>
      </c>
    </row>
    <row r="207" spans="1:6" ht="38.25" x14ac:dyDescent="0.2">
      <c r="A207" s="26" t="s">
        <v>45</v>
      </c>
      <c r="B207" s="20" t="s">
        <v>121</v>
      </c>
      <c r="C207" s="20" t="s">
        <v>31</v>
      </c>
      <c r="D207" s="20" t="s">
        <v>164</v>
      </c>
      <c r="E207" s="20" t="s">
        <v>44</v>
      </c>
      <c r="F207" s="5">
        <f>F208</f>
        <v>18405.7</v>
      </c>
    </row>
    <row r="208" spans="1:6" x14ac:dyDescent="0.2">
      <c r="A208" s="34" t="s">
        <v>86</v>
      </c>
      <c r="B208" s="20" t="s">
        <v>121</v>
      </c>
      <c r="C208" s="20" t="s">
        <v>31</v>
      </c>
      <c r="D208" s="20" t="s">
        <v>164</v>
      </c>
      <c r="E208" s="20" t="s">
        <v>84</v>
      </c>
      <c r="F208" s="5">
        <v>18405.7</v>
      </c>
    </row>
    <row r="209" spans="1:6" x14ac:dyDescent="0.2">
      <c r="A209" s="21" t="s">
        <v>106</v>
      </c>
      <c r="B209" s="20" t="s">
        <v>121</v>
      </c>
      <c r="C209" s="20" t="s">
        <v>31</v>
      </c>
      <c r="D209" s="20" t="s">
        <v>164</v>
      </c>
      <c r="E209" s="20" t="s">
        <v>105</v>
      </c>
      <c r="F209" s="5">
        <f>F210</f>
        <v>2808.3</v>
      </c>
    </row>
    <row r="210" spans="1:6" x14ac:dyDescent="0.2">
      <c r="A210" s="21" t="s">
        <v>104</v>
      </c>
      <c r="B210" s="20" t="s">
        <v>121</v>
      </c>
      <c r="C210" s="20" t="s">
        <v>31</v>
      </c>
      <c r="D210" s="20" t="s">
        <v>164</v>
      </c>
      <c r="E210" s="20" t="s">
        <v>102</v>
      </c>
      <c r="F210" s="5">
        <v>2808.3</v>
      </c>
    </row>
    <row r="211" spans="1:6" x14ac:dyDescent="0.2">
      <c r="A211" s="23" t="s">
        <v>163</v>
      </c>
      <c r="B211" s="13" t="s">
        <v>121</v>
      </c>
      <c r="C211" s="13" t="s">
        <v>31</v>
      </c>
      <c r="D211" s="13" t="s">
        <v>161</v>
      </c>
      <c r="E211" s="13"/>
      <c r="F211" s="9">
        <f>F212</f>
        <v>28854.400000000001</v>
      </c>
    </row>
    <row r="212" spans="1:6" ht="25.5" x14ac:dyDescent="0.2">
      <c r="A212" s="21" t="s">
        <v>162</v>
      </c>
      <c r="B212" s="20" t="s">
        <v>121</v>
      </c>
      <c r="C212" s="20" t="s">
        <v>31</v>
      </c>
      <c r="D212" s="20" t="s">
        <v>161</v>
      </c>
      <c r="E212" s="20"/>
      <c r="F212" s="5">
        <f>F213+F215+F217+F220</f>
        <v>28854.400000000001</v>
      </c>
    </row>
    <row r="213" spans="1:6" ht="63.75" x14ac:dyDescent="0.2">
      <c r="A213" s="21" t="s">
        <v>110</v>
      </c>
      <c r="B213" s="20" t="s">
        <v>121</v>
      </c>
      <c r="C213" s="20" t="s">
        <v>31</v>
      </c>
      <c r="D213" s="20" t="s">
        <v>161</v>
      </c>
      <c r="E213" s="20" t="s">
        <v>109</v>
      </c>
      <c r="F213" s="5">
        <f>F214</f>
        <v>4676.6000000000004</v>
      </c>
    </row>
    <row r="214" spans="1:6" ht="25.5" x14ac:dyDescent="0.2">
      <c r="A214" s="21" t="s">
        <v>108</v>
      </c>
      <c r="B214" s="20" t="s">
        <v>121</v>
      </c>
      <c r="C214" s="20" t="s">
        <v>31</v>
      </c>
      <c r="D214" s="20" t="s">
        <v>161</v>
      </c>
      <c r="E214" s="20" t="s">
        <v>107</v>
      </c>
      <c r="F214" s="5">
        <v>4676.6000000000004</v>
      </c>
    </row>
    <row r="215" spans="1:6" ht="25.5" x14ac:dyDescent="0.2">
      <c r="A215" s="21" t="s">
        <v>35</v>
      </c>
      <c r="B215" s="20" t="s">
        <v>121</v>
      </c>
      <c r="C215" s="20" t="s">
        <v>31</v>
      </c>
      <c r="D215" s="20" t="s">
        <v>161</v>
      </c>
      <c r="E215" s="20" t="s">
        <v>34</v>
      </c>
      <c r="F215" s="5">
        <f>F216</f>
        <v>629.4</v>
      </c>
    </row>
    <row r="216" spans="1:6" ht="25.5" x14ac:dyDescent="0.2">
      <c r="A216" s="21" t="s">
        <v>33</v>
      </c>
      <c r="B216" s="20" t="s">
        <v>121</v>
      </c>
      <c r="C216" s="20" t="s">
        <v>31</v>
      </c>
      <c r="D216" s="20" t="s">
        <v>161</v>
      </c>
      <c r="E216" s="20" t="s">
        <v>29</v>
      </c>
      <c r="F216" s="5">
        <v>629.4</v>
      </c>
    </row>
    <row r="217" spans="1:6" ht="38.25" x14ac:dyDescent="0.2">
      <c r="A217" s="26" t="s">
        <v>45</v>
      </c>
      <c r="B217" s="20" t="s">
        <v>121</v>
      </c>
      <c r="C217" s="20" t="s">
        <v>31</v>
      </c>
      <c r="D217" s="20" t="s">
        <v>161</v>
      </c>
      <c r="E217" s="20" t="s">
        <v>44</v>
      </c>
      <c r="F217" s="5">
        <f>F218+F219</f>
        <v>23533.5</v>
      </c>
    </row>
    <row r="218" spans="1:6" x14ac:dyDescent="0.2">
      <c r="A218" s="34" t="s">
        <v>86</v>
      </c>
      <c r="B218" s="20" t="s">
        <v>121</v>
      </c>
      <c r="C218" s="20" t="s">
        <v>31</v>
      </c>
      <c r="D218" s="20" t="s">
        <v>161</v>
      </c>
      <c r="E218" s="20" t="s">
        <v>84</v>
      </c>
      <c r="F218" s="5">
        <v>6741.3</v>
      </c>
    </row>
    <row r="219" spans="1:6" x14ac:dyDescent="0.2">
      <c r="A219" s="21" t="s">
        <v>43</v>
      </c>
      <c r="B219" s="20" t="s">
        <v>121</v>
      </c>
      <c r="C219" s="20" t="s">
        <v>31</v>
      </c>
      <c r="D219" s="20" t="s">
        <v>161</v>
      </c>
      <c r="E219" s="20" t="s">
        <v>40</v>
      </c>
      <c r="F219" s="5">
        <v>16792.2</v>
      </c>
    </row>
    <row r="220" spans="1:6" x14ac:dyDescent="0.2">
      <c r="A220" s="21" t="s">
        <v>106</v>
      </c>
      <c r="B220" s="20" t="s">
        <v>121</v>
      </c>
      <c r="C220" s="20" t="s">
        <v>31</v>
      </c>
      <c r="D220" s="20" t="s">
        <v>161</v>
      </c>
      <c r="E220" s="20" t="s">
        <v>105</v>
      </c>
      <c r="F220" s="5">
        <f>F221</f>
        <v>14.9</v>
      </c>
    </row>
    <row r="221" spans="1:6" x14ac:dyDescent="0.2">
      <c r="A221" s="21" t="s">
        <v>104</v>
      </c>
      <c r="B221" s="20" t="s">
        <v>121</v>
      </c>
      <c r="C221" s="20" t="s">
        <v>31</v>
      </c>
      <c r="D221" s="20" t="s">
        <v>161</v>
      </c>
      <c r="E221" s="20" t="s">
        <v>102</v>
      </c>
      <c r="F221" s="5">
        <v>14.9</v>
      </c>
    </row>
    <row r="222" spans="1:6" ht="25.5" x14ac:dyDescent="0.2">
      <c r="A222" s="23" t="s">
        <v>160</v>
      </c>
      <c r="B222" s="13" t="s">
        <v>121</v>
      </c>
      <c r="C222" s="13" t="s">
        <v>31</v>
      </c>
      <c r="D222" s="13" t="s">
        <v>159</v>
      </c>
      <c r="E222" s="13"/>
      <c r="F222" s="9">
        <f>F223+F225+F227</f>
        <v>195977.19999999998</v>
      </c>
    </row>
    <row r="223" spans="1:6" ht="63.75" x14ac:dyDescent="0.2">
      <c r="A223" s="21" t="s">
        <v>110</v>
      </c>
      <c r="B223" s="20" t="s">
        <v>121</v>
      </c>
      <c r="C223" s="20" t="s">
        <v>31</v>
      </c>
      <c r="D223" s="20" t="s">
        <v>159</v>
      </c>
      <c r="E223" s="20" t="s">
        <v>109</v>
      </c>
      <c r="F223" s="5">
        <f>F224</f>
        <v>136918.39999999999</v>
      </c>
    </row>
    <row r="224" spans="1:6" ht="25.5" x14ac:dyDescent="0.2">
      <c r="A224" s="21" t="s">
        <v>108</v>
      </c>
      <c r="B224" s="20" t="s">
        <v>121</v>
      </c>
      <c r="C224" s="20" t="s">
        <v>31</v>
      </c>
      <c r="D224" s="20" t="s">
        <v>159</v>
      </c>
      <c r="E224" s="20" t="s">
        <v>107</v>
      </c>
      <c r="F224" s="5">
        <v>136918.39999999999</v>
      </c>
    </row>
    <row r="225" spans="1:6" ht="25.5" x14ac:dyDescent="0.2">
      <c r="A225" s="21" t="s">
        <v>35</v>
      </c>
      <c r="B225" s="20" t="s">
        <v>121</v>
      </c>
      <c r="C225" s="20" t="s">
        <v>31</v>
      </c>
      <c r="D225" s="20" t="s">
        <v>159</v>
      </c>
      <c r="E225" s="20" t="s">
        <v>34</v>
      </c>
      <c r="F225" s="5">
        <f>F226</f>
        <v>3622.3</v>
      </c>
    </row>
    <row r="226" spans="1:6" ht="25.5" x14ac:dyDescent="0.2">
      <c r="A226" s="21" t="s">
        <v>33</v>
      </c>
      <c r="B226" s="20" t="s">
        <v>121</v>
      </c>
      <c r="C226" s="20" t="s">
        <v>31</v>
      </c>
      <c r="D226" s="20" t="s">
        <v>159</v>
      </c>
      <c r="E226" s="20" t="s">
        <v>29</v>
      </c>
      <c r="F226" s="5">
        <v>3622.3</v>
      </c>
    </row>
    <row r="227" spans="1:6" ht="38.25" x14ac:dyDescent="0.2">
      <c r="A227" s="26" t="s">
        <v>45</v>
      </c>
      <c r="B227" s="20" t="s">
        <v>121</v>
      </c>
      <c r="C227" s="20" t="s">
        <v>31</v>
      </c>
      <c r="D227" s="20" t="s">
        <v>159</v>
      </c>
      <c r="E227" s="20" t="s">
        <v>44</v>
      </c>
      <c r="F227" s="5">
        <f>F228</f>
        <v>55436.5</v>
      </c>
    </row>
    <row r="228" spans="1:6" x14ac:dyDescent="0.2">
      <c r="A228" s="34" t="s">
        <v>86</v>
      </c>
      <c r="B228" s="20" t="s">
        <v>121</v>
      </c>
      <c r="C228" s="20" t="s">
        <v>31</v>
      </c>
      <c r="D228" s="20" t="s">
        <v>159</v>
      </c>
      <c r="E228" s="20" t="s">
        <v>84</v>
      </c>
      <c r="F228" s="5">
        <v>55436.5</v>
      </c>
    </row>
    <row r="229" spans="1:6" ht="25.5" x14ac:dyDescent="0.2">
      <c r="A229" s="34" t="s">
        <v>158</v>
      </c>
      <c r="B229" s="20" t="s">
        <v>121</v>
      </c>
      <c r="C229" s="20" t="s">
        <v>31</v>
      </c>
      <c r="D229" s="20" t="s">
        <v>157</v>
      </c>
      <c r="E229" s="20"/>
      <c r="F229" s="5">
        <f>F230+F232</f>
        <v>6087.7000000000007</v>
      </c>
    </row>
    <row r="230" spans="1:6" ht="25.5" x14ac:dyDescent="0.2">
      <c r="A230" s="21" t="s">
        <v>35</v>
      </c>
      <c r="B230" s="20" t="s">
        <v>121</v>
      </c>
      <c r="C230" s="20" t="s">
        <v>31</v>
      </c>
      <c r="D230" s="20" t="s">
        <v>157</v>
      </c>
      <c r="E230" s="20" t="s">
        <v>34</v>
      </c>
      <c r="F230" s="5">
        <f>F231</f>
        <v>3692.3</v>
      </c>
    </row>
    <row r="231" spans="1:6" ht="25.5" x14ac:dyDescent="0.2">
      <c r="A231" s="21" t="s">
        <v>33</v>
      </c>
      <c r="B231" s="20" t="s">
        <v>121</v>
      </c>
      <c r="C231" s="20" t="s">
        <v>31</v>
      </c>
      <c r="D231" s="20" t="s">
        <v>157</v>
      </c>
      <c r="E231" s="20" t="s">
        <v>29</v>
      </c>
      <c r="F231" s="5">
        <v>3692.3</v>
      </c>
    </row>
    <row r="232" spans="1:6" ht="38.25" x14ac:dyDescent="0.2">
      <c r="A232" s="26" t="s">
        <v>45</v>
      </c>
      <c r="B232" s="20" t="s">
        <v>121</v>
      </c>
      <c r="C232" s="20" t="s">
        <v>31</v>
      </c>
      <c r="D232" s="20" t="s">
        <v>157</v>
      </c>
      <c r="E232" s="20" t="s">
        <v>44</v>
      </c>
      <c r="F232" s="5">
        <f>F233</f>
        <v>2395.4</v>
      </c>
    </row>
    <row r="233" spans="1:6" x14ac:dyDescent="0.2">
      <c r="A233" s="34" t="s">
        <v>86</v>
      </c>
      <c r="B233" s="20" t="s">
        <v>121</v>
      </c>
      <c r="C233" s="20" t="s">
        <v>31</v>
      </c>
      <c r="D233" s="20" t="s">
        <v>157</v>
      </c>
      <c r="E233" s="20" t="s">
        <v>84</v>
      </c>
      <c r="F233" s="5">
        <v>2395.4</v>
      </c>
    </row>
    <row r="234" spans="1:6" ht="38.25" x14ac:dyDescent="0.2">
      <c r="A234" s="23" t="s">
        <v>156</v>
      </c>
      <c r="B234" s="10" t="s">
        <v>121</v>
      </c>
      <c r="C234" s="46" t="s">
        <v>31</v>
      </c>
      <c r="D234" s="25" t="s">
        <v>329</v>
      </c>
      <c r="E234" s="13"/>
      <c r="F234" s="9">
        <f>F235+F237</f>
        <v>4814.2</v>
      </c>
    </row>
    <row r="235" spans="1:6" ht="25.5" x14ac:dyDescent="0.2">
      <c r="A235" s="21" t="s">
        <v>35</v>
      </c>
      <c r="B235" s="6" t="s">
        <v>121</v>
      </c>
      <c r="C235" s="6" t="s">
        <v>31</v>
      </c>
      <c r="D235" s="24" t="s">
        <v>329</v>
      </c>
      <c r="E235" s="20" t="s">
        <v>34</v>
      </c>
      <c r="F235" s="5">
        <f>F236</f>
        <v>3516.2</v>
      </c>
    </row>
    <row r="236" spans="1:6" ht="25.5" x14ac:dyDescent="0.2">
      <c r="A236" s="21" t="s">
        <v>33</v>
      </c>
      <c r="B236" s="6" t="s">
        <v>121</v>
      </c>
      <c r="C236" s="6" t="s">
        <v>31</v>
      </c>
      <c r="D236" s="24" t="s">
        <v>329</v>
      </c>
      <c r="E236" s="20" t="s">
        <v>29</v>
      </c>
      <c r="F236" s="5">
        <v>3516.2</v>
      </c>
    </row>
    <row r="237" spans="1:6" ht="38.25" x14ac:dyDescent="0.2">
      <c r="A237" s="26" t="s">
        <v>45</v>
      </c>
      <c r="B237" s="20" t="s">
        <v>121</v>
      </c>
      <c r="C237" s="20" t="s">
        <v>31</v>
      </c>
      <c r="D237" s="24" t="s">
        <v>329</v>
      </c>
      <c r="E237" s="20" t="s">
        <v>44</v>
      </c>
      <c r="F237" s="5">
        <f>F238</f>
        <v>1298</v>
      </c>
    </row>
    <row r="238" spans="1:6" x14ac:dyDescent="0.2">
      <c r="A238" s="34" t="s">
        <v>86</v>
      </c>
      <c r="B238" s="20" t="s">
        <v>121</v>
      </c>
      <c r="C238" s="20" t="s">
        <v>31</v>
      </c>
      <c r="D238" s="24" t="s">
        <v>329</v>
      </c>
      <c r="E238" s="20" t="s">
        <v>84</v>
      </c>
      <c r="F238" s="5">
        <v>1298</v>
      </c>
    </row>
    <row r="239" spans="1:6" ht="38.25" x14ac:dyDescent="0.2">
      <c r="A239" s="35" t="s">
        <v>155</v>
      </c>
      <c r="B239" s="13" t="s">
        <v>121</v>
      </c>
      <c r="C239" s="13" t="s">
        <v>31</v>
      </c>
      <c r="D239" s="25" t="s">
        <v>330</v>
      </c>
      <c r="E239" s="13"/>
      <c r="F239" s="9">
        <f>F240+F242</f>
        <v>253.39999999999998</v>
      </c>
    </row>
    <row r="240" spans="1:6" ht="25.5" x14ac:dyDescent="0.2">
      <c r="A240" s="21" t="s">
        <v>35</v>
      </c>
      <c r="B240" s="20" t="s">
        <v>121</v>
      </c>
      <c r="C240" s="20" t="s">
        <v>31</v>
      </c>
      <c r="D240" s="24" t="s">
        <v>330</v>
      </c>
      <c r="E240" s="20" t="s">
        <v>34</v>
      </c>
      <c r="F240" s="5">
        <f>F241</f>
        <v>185.1</v>
      </c>
    </row>
    <row r="241" spans="1:6" ht="25.5" x14ac:dyDescent="0.2">
      <c r="A241" s="21" t="s">
        <v>33</v>
      </c>
      <c r="B241" s="20" t="s">
        <v>121</v>
      </c>
      <c r="C241" s="20" t="s">
        <v>31</v>
      </c>
      <c r="D241" s="24" t="s">
        <v>330</v>
      </c>
      <c r="E241" s="20" t="s">
        <v>29</v>
      </c>
      <c r="F241" s="5">
        <v>185.1</v>
      </c>
    </row>
    <row r="242" spans="1:6" ht="38.25" x14ac:dyDescent="0.2">
      <c r="A242" s="26" t="s">
        <v>45</v>
      </c>
      <c r="B242" s="20" t="s">
        <v>121</v>
      </c>
      <c r="C242" s="20" t="s">
        <v>31</v>
      </c>
      <c r="D242" s="24" t="s">
        <v>330</v>
      </c>
      <c r="E242" s="20" t="s">
        <v>44</v>
      </c>
      <c r="F242" s="5">
        <f>F243</f>
        <v>68.3</v>
      </c>
    </row>
    <row r="243" spans="1:6" x14ac:dyDescent="0.2">
      <c r="A243" s="34" t="s">
        <v>86</v>
      </c>
      <c r="B243" s="20" t="s">
        <v>121</v>
      </c>
      <c r="C243" s="20" t="s">
        <v>31</v>
      </c>
      <c r="D243" s="24" t="s">
        <v>330</v>
      </c>
      <c r="E243" s="20" t="s">
        <v>84</v>
      </c>
      <c r="F243" s="5">
        <v>68.3</v>
      </c>
    </row>
    <row r="244" spans="1:6" ht="127.5" x14ac:dyDescent="0.2">
      <c r="A244" s="29" t="s">
        <v>545</v>
      </c>
      <c r="B244" s="20" t="s">
        <v>121</v>
      </c>
      <c r="C244" s="20" t="s">
        <v>31</v>
      </c>
      <c r="D244" s="28" t="s">
        <v>546</v>
      </c>
      <c r="E244" s="20"/>
      <c r="F244" s="5">
        <f>F245</f>
        <v>51.8</v>
      </c>
    </row>
    <row r="245" spans="1:6" ht="25.5" x14ac:dyDescent="0.2">
      <c r="A245" s="21" t="s">
        <v>35</v>
      </c>
      <c r="B245" s="20" t="s">
        <v>121</v>
      </c>
      <c r="C245" s="20" t="s">
        <v>31</v>
      </c>
      <c r="D245" s="27" t="s">
        <v>546</v>
      </c>
      <c r="E245" s="20" t="s">
        <v>34</v>
      </c>
      <c r="F245" s="5">
        <f>F246</f>
        <v>51.8</v>
      </c>
    </row>
    <row r="246" spans="1:6" ht="25.5" x14ac:dyDescent="0.2">
      <c r="A246" s="21" t="s">
        <v>33</v>
      </c>
      <c r="B246" s="20" t="s">
        <v>121</v>
      </c>
      <c r="C246" s="20" t="s">
        <v>31</v>
      </c>
      <c r="D246" s="27" t="s">
        <v>546</v>
      </c>
      <c r="E246" s="20" t="s">
        <v>29</v>
      </c>
      <c r="F246" s="5">
        <v>51.8</v>
      </c>
    </row>
    <row r="247" spans="1:6" x14ac:dyDescent="0.2">
      <c r="A247" s="19" t="s">
        <v>154</v>
      </c>
      <c r="B247" s="17" t="s">
        <v>121</v>
      </c>
      <c r="C247" s="17" t="s">
        <v>121</v>
      </c>
      <c r="D247" s="17"/>
      <c r="E247" s="17"/>
      <c r="F247" s="2">
        <f>F248+F262</f>
        <v>6779.5</v>
      </c>
    </row>
    <row r="248" spans="1:6" x14ac:dyDescent="0.2">
      <c r="A248" s="23" t="s">
        <v>153</v>
      </c>
      <c r="B248" s="13" t="s">
        <v>121</v>
      </c>
      <c r="C248" s="13" t="s">
        <v>121</v>
      </c>
      <c r="D248" s="28" t="s">
        <v>152</v>
      </c>
      <c r="E248" s="17"/>
      <c r="F248" s="9">
        <f>F249+F252+F257</f>
        <v>2038.5</v>
      </c>
    </row>
    <row r="249" spans="1:6" ht="51.75" x14ac:dyDescent="0.25">
      <c r="A249" s="23" t="s">
        <v>151</v>
      </c>
      <c r="B249" s="13" t="s">
        <v>121</v>
      </c>
      <c r="C249" s="13" t="s">
        <v>121</v>
      </c>
      <c r="D249" s="28" t="s">
        <v>150</v>
      </c>
      <c r="E249" s="33"/>
      <c r="F249" s="9">
        <f>F250</f>
        <v>15</v>
      </c>
    </row>
    <row r="250" spans="1:6" ht="38.25" x14ac:dyDescent="0.2">
      <c r="A250" s="26" t="s">
        <v>45</v>
      </c>
      <c r="B250" s="20" t="s">
        <v>121</v>
      </c>
      <c r="C250" s="20" t="s">
        <v>121</v>
      </c>
      <c r="D250" s="27" t="s">
        <v>150</v>
      </c>
      <c r="E250" s="20" t="s">
        <v>44</v>
      </c>
      <c r="F250" s="5">
        <f>F251</f>
        <v>15</v>
      </c>
    </row>
    <row r="251" spans="1:6" x14ac:dyDescent="0.2">
      <c r="A251" s="34" t="s">
        <v>43</v>
      </c>
      <c r="B251" s="20" t="s">
        <v>121</v>
      </c>
      <c r="C251" s="20" t="s">
        <v>121</v>
      </c>
      <c r="D251" s="27" t="s">
        <v>150</v>
      </c>
      <c r="E251" s="20" t="s">
        <v>40</v>
      </c>
      <c r="F251" s="5">
        <v>15</v>
      </c>
    </row>
    <row r="252" spans="1:6" ht="89.25" x14ac:dyDescent="0.2">
      <c r="A252" s="23" t="s">
        <v>149</v>
      </c>
      <c r="B252" s="13" t="s">
        <v>121</v>
      </c>
      <c r="C252" s="13" t="s">
        <v>121</v>
      </c>
      <c r="D252" s="28" t="s">
        <v>148</v>
      </c>
      <c r="E252" s="13"/>
      <c r="F252" s="9">
        <f>F253+F255</f>
        <v>1941.4</v>
      </c>
    </row>
    <row r="253" spans="1:6" ht="25.5" x14ac:dyDescent="0.2">
      <c r="A253" s="21" t="s">
        <v>35</v>
      </c>
      <c r="B253" s="20" t="s">
        <v>121</v>
      </c>
      <c r="C253" s="20" t="s">
        <v>121</v>
      </c>
      <c r="D253" s="27" t="s">
        <v>148</v>
      </c>
      <c r="E253" s="20" t="s">
        <v>34</v>
      </c>
      <c r="F253" s="5">
        <f>F254</f>
        <v>1508.9</v>
      </c>
    </row>
    <row r="254" spans="1:6" ht="25.5" x14ac:dyDescent="0.2">
      <c r="A254" s="21" t="s">
        <v>33</v>
      </c>
      <c r="B254" s="20" t="s">
        <v>121</v>
      </c>
      <c r="C254" s="20" t="s">
        <v>121</v>
      </c>
      <c r="D254" s="27" t="s">
        <v>148</v>
      </c>
      <c r="E254" s="20" t="s">
        <v>29</v>
      </c>
      <c r="F254" s="5">
        <v>1508.9</v>
      </c>
    </row>
    <row r="255" spans="1:6" ht="38.25" x14ac:dyDescent="0.2">
      <c r="A255" s="26" t="s">
        <v>45</v>
      </c>
      <c r="B255" s="20" t="s">
        <v>121</v>
      </c>
      <c r="C255" s="20" t="s">
        <v>121</v>
      </c>
      <c r="D255" s="27" t="s">
        <v>148</v>
      </c>
      <c r="E255" s="20" t="s">
        <v>44</v>
      </c>
      <c r="F255" s="5">
        <f>F256</f>
        <v>432.5</v>
      </c>
    </row>
    <row r="256" spans="1:6" x14ac:dyDescent="0.2">
      <c r="A256" s="34" t="s">
        <v>86</v>
      </c>
      <c r="B256" s="20" t="s">
        <v>121</v>
      </c>
      <c r="C256" s="20" t="s">
        <v>121</v>
      </c>
      <c r="D256" s="27" t="s">
        <v>148</v>
      </c>
      <c r="E256" s="20" t="s">
        <v>84</v>
      </c>
      <c r="F256" s="5">
        <v>432.5</v>
      </c>
    </row>
    <row r="257" spans="1:6" ht="89.25" x14ac:dyDescent="0.2">
      <c r="A257" s="45" t="s">
        <v>147</v>
      </c>
      <c r="B257" s="13" t="s">
        <v>121</v>
      </c>
      <c r="C257" s="13" t="s">
        <v>121</v>
      </c>
      <c r="D257" s="28" t="s">
        <v>146</v>
      </c>
      <c r="E257" s="13"/>
      <c r="F257" s="9">
        <f>F258+F260</f>
        <v>82.1</v>
      </c>
    </row>
    <row r="258" spans="1:6" ht="25.5" x14ac:dyDescent="0.2">
      <c r="A258" s="21" t="s">
        <v>35</v>
      </c>
      <c r="B258" s="20" t="s">
        <v>121</v>
      </c>
      <c r="C258" s="20" t="s">
        <v>121</v>
      </c>
      <c r="D258" s="27" t="s">
        <v>146</v>
      </c>
      <c r="E258" s="20" t="s">
        <v>34</v>
      </c>
      <c r="F258" s="5">
        <f>F259</f>
        <v>82.1</v>
      </c>
    </row>
    <row r="259" spans="1:6" ht="25.5" x14ac:dyDescent="0.2">
      <c r="A259" s="21" t="s">
        <v>33</v>
      </c>
      <c r="B259" s="20" t="s">
        <v>121</v>
      </c>
      <c r="C259" s="20" t="s">
        <v>121</v>
      </c>
      <c r="D259" s="27" t="s">
        <v>146</v>
      </c>
      <c r="E259" s="20" t="s">
        <v>29</v>
      </c>
      <c r="F259" s="5">
        <v>82.1</v>
      </c>
    </row>
    <row r="260" spans="1:6" ht="38.25" x14ac:dyDescent="0.2">
      <c r="A260" s="26" t="s">
        <v>45</v>
      </c>
      <c r="B260" s="20" t="s">
        <v>121</v>
      </c>
      <c r="C260" s="20" t="s">
        <v>121</v>
      </c>
      <c r="D260" s="27" t="s">
        <v>146</v>
      </c>
      <c r="E260" s="20" t="s">
        <v>44</v>
      </c>
      <c r="F260" s="5">
        <f>F261</f>
        <v>0</v>
      </c>
    </row>
    <row r="261" spans="1:6" x14ac:dyDescent="0.2">
      <c r="A261" s="34" t="s">
        <v>86</v>
      </c>
      <c r="B261" s="20" t="s">
        <v>121</v>
      </c>
      <c r="C261" s="20" t="s">
        <v>121</v>
      </c>
      <c r="D261" s="27" t="s">
        <v>146</v>
      </c>
      <c r="E261" s="20" t="s">
        <v>84</v>
      </c>
      <c r="F261" s="5">
        <v>0</v>
      </c>
    </row>
    <row r="262" spans="1:6" x14ac:dyDescent="0.2">
      <c r="A262" s="23" t="s">
        <v>145</v>
      </c>
      <c r="B262" s="13" t="s">
        <v>121</v>
      </c>
      <c r="C262" s="13" t="s">
        <v>121</v>
      </c>
      <c r="D262" s="13" t="s">
        <v>144</v>
      </c>
      <c r="E262" s="13"/>
      <c r="F262" s="9">
        <f>F263</f>
        <v>4741</v>
      </c>
    </row>
    <row r="263" spans="1:6" x14ac:dyDescent="0.2">
      <c r="A263" s="23" t="s">
        <v>143</v>
      </c>
      <c r="B263" s="13" t="s">
        <v>121</v>
      </c>
      <c r="C263" s="13" t="s">
        <v>121</v>
      </c>
      <c r="D263" s="13" t="s">
        <v>142</v>
      </c>
      <c r="E263" s="13"/>
      <c r="F263" s="9">
        <f>F264+F266+F268</f>
        <v>4741</v>
      </c>
    </row>
    <row r="264" spans="1:6" ht="63.75" x14ac:dyDescent="0.2">
      <c r="A264" s="21" t="s">
        <v>110</v>
      </c>
      <c r="B264" s="20" t="s">
        <v>121</v>
      </c>
      <c r="C264" s="20" t="s">
        <v>121</v>
      </c>
      <c r="D264" s="20" t="s">
        <v>142</v>
      </c>
      <c r="E264" s="20" t="s">
        <v>109</v>
      </c>
      <c r="F264" s="5">
        <f>F265</f>
        <v>3399.3</v>
      </c>
    </row>
    <row r="265" spans="1:6" ht="25.5" x14ac:dyDescent="0.2">
      <c r="A265" s="21" t="s">
        <v>108</v>
      </c>
      <c r="B265" s="20" t="s">
        <v>121</v>
      </c>
      <c r="C265" s="20" t="s">
        <v>121</v>
      </c>
      <c r="D265" s="20" t="s">
        <v>142</v>
      </c>
      <c r="E265" s="20" t="s">
        <v>107</v>
      </c>
      <c r="F265" s="5">
        <v>3399.3</v>
      </c>
    </row>
    <row r="266" spans="1:6" ht="25.5" x14ac:dyDescent="0.2">
      <c r="A266" s="21" t="s">
        <v>35</v>
      </c>
      <c r="B266" s="20" t="s">
        <v>121</v>
      </c>
      <c r="C266" s="20" t="s">
        <v>121</v>
      </c>
      <c r="D266" s="20" t="s">
        <v>142</v>
      </c>
      <c r="E266" s="20" t="s">
        <v>34</v>
      </c>
      <c r="F266" s="5">
        <f>F267</f>
        <v>1337.7</v>
      </c>
    </row>
    <row r="267" spans="1:6" ht="25.5" x14ac:dyDescent="0.2">
      <c r="A267" s="21" t="s">
        <v>33</v>
      </c>
      <c r="B267" s="20" t="s">
        <v>121</v>
      </c>
      <c r="C267" s="20" t="s">
        <v>121</v>
      </c>
      <c r="D267" s="20" t="s">
        <v>142</v>
      </c>
      <c r="E267" s="20" t="s">
        <v>29</v>
      </c>
      <c r="F267" s="5">
        <v>1337.7</v>
      </c>
    </row>
    <row r="268" spans="1:6" x14ac:dyDescent="0.2">
      <c r="A268" s="21" t="s">
        <v>106</v>
      </c>
      <c r="B268" s="20" t="s">
        <v>121</v>
      </c>
      <c r="C268" s="20" t="s">
        <v>121</v>
      </c>
      <c r="D268" s="20" t="s">
        <v>142</v>
      </c>
      <c r="E268" s="20" t="s">
        <v>105</v>
      </c>
      <c r="F268" s="5">
        <f>F269</f>
        <v>4</v>
      </c>
    </row>
    <row r="269" spans="1:6" x14ac:dyDescent="0.2">
      <c r="A269" s="21" t="s">
        <v>104</v>
      </c>
      <c r="B269" s="20" t="s">
        <v>121</v>
      </c>
      <c r="C269" s="20" t="s">
        <v>121</v>
      </c>
      <c r="D269" s="20" t="s">
        <v>142</v>
      </c>
      <c r="E269" s="20" t="s">
        <v>102</v>
      </c>
      <c r="F269" s="5">
        <v>4</v>
      </c>
    </row>
    <row r="270" spans="1:6" x14ac:dyDescent="0.2">
      <c r="A270" s="44" t="s">
        <v>141</v>
      </c>
      <c r="B270" s="17" t="s">
        <v>121</v>
      </c>
      <c r="C270" s="17" t="s">
        <v>120</v>
      </c>
      <c r="D270" s="17"/>
      <c r="E270" s="17"/>
      <c r="F270" s="2">
        <f>F274+F308+F311+F271+F317</f>
        <v>25479.899999999998</v>
      </c>
    </row>
    <row r="271" spans="1:6" ht="25.5" x14ac:dyDescent="0.2">
      <c r="A271" s="38" t="s">
        <v>117</v>
      </c>
      <c r="B271" s="13" t="s">
        <v>121</v>
      </c>
      <c r="C271" s="13" t="s">
        <v>120</v>
      </c>
      <c r="D271" s="13" t="s">
        <v>116</v>
      </c>
      <c r="E271" s="13"/>
      <c r="F271" s="9">
        <f>F272</f>
        <v>385</v>
      </c>
    </row>
    <row r="272" spans="1:6" ht="25.5" x14ac:dyDescent="0.2">
      <c r="A272" s="21" t="s">
        <v>35</v>
      </c>
      <c r="B272" s="20" t="s">
        <v>121</v>
      </c>
      <c r="C272" s="20" t="s">
        <v>120</v>
      </c>
      <c r="D272" s="20" t="s">
        <v>116</v>
      </c>
      <c r="E272" s="20" t="s">
        <v>34</v>
      </c>
      <c r="F272" s="5">
        <f>F273</f>
        <v>385</v>
      </c>
    </row>
    <row r="273" spans="1:6" ht="25.5" x14ac:dyDescent="0.2">
      <c r="A273" s="21" t="s">
        <v>33</v>
      </c>
      <c r="B273" s="20" t="s">
        <v>121</v>
      </c>
      <c r="C273" s="20" t="s">
        <v>120</v>
      </c>
      <c r="D273" s="20" t="s">
        <v>116</v>
      </c>
      <c r="E273" s="20" t="s">
        <v>29</v>
      </c>
      <c r="F273" s="5">
        <v>385</v>
      </c>
    </row>
    <row r="274" spans="1:6" x14ac:dyDescent="0.2">
      <c r="A274" s="23" t="s">
        <v>140</v>
      </c>
      <c r="B274" s="13" t="s">
        <v>121</v>
      </c>
      <c r="C274" s="13" t="s">
        <v>120</v>
      </c>
      <c r="D274" s="13" t="s">
        <v>139</v>
      </c>
      <c r="E274" s="20"/>
      <c r="F274" s="9">
        <f>F275+F284+F287+F290+F296+F302+F305+F299</f>
        <v>20717.599999999999</v>
      </c>
    </row>
    <row r="275" spans="1:6" x14ac:dyDescent="0.2">
      <c r="A275" s="23" t="s">
        <v>138</v>
      </c>
      <c r="B275" s="13" t="s">
        <v>121</v>
      </c>
      <c r="C275" s="13" t="s">
        <v>120</v>
      </c>
      <c r="D275" s="13" t="s">
        <v>137</v>
      </c>
      <c r="E275" s="20"/>
      <c r="F275" s="9">
        <f>F276+F278+F280+F282</f>
        <v>17394.099999999999</v>
      </c>
    </row>
    <row r="276" spans="1:6" ht="63.75" x14ac:dyDescent="0.2">
      <c r="A276" s="21" t="s">
        <v>110</v>
      </c>
      <c r="B276" s="20" t="s">
        <v>121</v>
      </c>
      <c r="C276" s="20" t="s">
        <v>120</v>
      </c>
      <c r="D276" s="20" t="s">
        <v>137</v>
      </c>
      <c r="E276" s="20" t="s">
        <v>109</v>
      </c>
      <c r="F276" s="5">
        <f>F277</f>
        <v>3530.1</v>
      </c>
    </row>
    <row r="277" spans="1:6" ht="25.5" x14ac:dyDescent="0.2">
      <c r="A277" s="21" t="s">
        <v>108</v>
      </c>
      <c r="B277" s="20" t="s">
        <v>121</v>
      </c>
      <c r="C277" s="20" t="s">
        <v>120</v>
      </c>
      <c r="D277" s="20" t="s">
        <v>137</v>
      </c>
      <c r="E277" s="20" t="s">
        <v>107</v>
      </c>
      <c r="F277" s="5">
        <v>3530.1</v>
      </c>
    </row>
    <row r="278" spans="1:6" ht="25.5" x14ac:dyDescent="0.2">
      <c r="A278" s="21" t="s">
        <v>35</v>
      </c>
      <c r="B278" s="20" t="s">
        <v>121</v>
      </c>
      <c r="C278" s="20" t="s">
        <v>120</v>
      </c>
      <c r="D278" s="20" t="s">
        <v>137</v>
      </c>
      <c r="E278" s="20" t="s">
        <v>34</v>
      </c>
      <c r="F278" s="5">
        <f>F279</f>
        <v>173</v>
      </c>
    </row>
    <row r="279" spans="1:6" ht="25.5" x14ac:dyDescent="0.2">
      <c r="A279" s="21" t="s">
        <v>33</v>
      </c>
      <c r="B279" s="20" t="s">
        <v>121</v>
      </c>
      <c r="C279" s="20" t="s">
        <v>120</v>
      </c>
      <c r="D279" s="20" t="s">
        <v>137</v>
      </c>
      <c r="E279" s="20" t="s">
        <v>29</v>
      </c>
      <c r="F279" s="5">
        <v>173</v>
      </c>
    </row>
    <row r="280" spans="1:6" ht="38.25" x14ac:dyDescent="0.2">
      <c r="A280" s="26" t="s">
        <v>45</v>
      </c>
      <c r="B280" s="20" t="s">
        <v>121</v>
      </c>
      <c r="C280" s="20" t="s">
        <v>120</v>
      </c>
      <c r="D280" s="20" t="s">
        <v>137</v>
      </c>
      <c r="E280" s="20" t="s">
        <v>44</v>
      </c>
      <c r="F280" s="5">
        <f>F281</f>
        <v>13687.2</v>
      </c>
    </row>
    <row r="281" spans="1:6" x14ac:dyDescent="0.2">
      <c r="A281" s="34" t="s">
        <v>86</v>
      </c>
      <c r="B281" s="20" t="s">
        <v>121</v>
      </c>
      <c r="C281" s="20" t="s">
        <v>120</v>
      </c>
      <c r="D281" s="20" t="s">
        <v>137</v>
      </c>
      <c r="E281" s="20" t="s">
        <v>84</v>
      </c>
      <c r="F281" s="5">
        <v>13687.2</v>
      </c>
    </row>
    <row r="282" spans="1:6" x14ac:dyDescent="0.2">
      <c r="A282" s="21" t="s">
        <v>106</v>
      </c>
      <c r="B282" s="20" t="s">
        <v>121</v>
      </c>
      <c r="C282" s="20" t="s">
        <v>120</v>
      </c>
      <c r="D282" s="20" t="s">
        <v>137</v>
      </c>
      <c r="E282" s="20" t="s">
        <v>105</v>
      </c>
      <c r="F282" s="5">
        <f>F283</f>
        <v>3.8</v>
      </c>
    </row>
    <row r="283" spans="1:6" x14ac:dyDescent="0.2">
      <c r="A283" s="21" t="s">
        <v>104</v>
      </c>
      <c r="B283" s="20" t="s">
        <v>121</v>
      </c>
      <c r="C283" s="20" t="s">
        <v>120</v>
      </c>
      <c r="D283" s="20" t="s">
        <v>137</v>
      </c>
      <c r="E283" s="20" t="s">
        <v>102</v>
      </c>
      <c r="F283" s="5">
        <v>3.8</v>
      </c>
    </row>
    <row r="284" spans="1:6" x14ac:dyDescent="0.2">
      <c r="A284" s="23" t="s">
        <v>136</v>
      </c>
      <c r="B284" s="13" t="s">
        <v>121</v>
      </c>
      <c r="C284" s="13" t="s">
        <v>120</v>
      </c>
      <c r="D284" s="13" t="s">
        <v>135</v>
      </c>
      <c r="E284" s="13"/>
      <c r="F284" s="9">
        <f>F285</f>
        <v>698</v>
      </c>
    </row>
    <row r="285" spans="1:6" ht="25.5" x14ac:dyDescent="0.2">
      <c r="A285" s="21" t="s">
        <v>35</v>
      </c>
      <c r="B285" s="20" t="s">
        <v>121</v>
      </c>
      <c r="C285" s="20" t="s">
        <v>120</v>
      </c>
      <c r="D285" s="20" t="s">
        <v>135</v>
      </c>
      <c r="E285" s="20" t="s">
        <v>34</v>
      </c>
      <c r="F285" s="5">
        <f>F286</f>
        <v>698</v>
      </c>
    </row>
    <row r="286" spans="1:6" ht="25.5" x14ac:dyDescent="0.2">
      <c r="A286" s="21" t="s">
        <v>33</v>
      </c>
      <c r="B286" s="20" t="s">
        <v>121</v>
      </c>
      <c r="C286" s="20" t="s">
        <v>120</v>
      </c>
      <c r="D286" s="20" t="s">
        <v>135</v>
      </c>
      <c r="E286" s="20" t="s">
        <v>29</v>
      </c>
      <c r="F286" s="5">
        <v>698</v>
      </c>
    </row>
    <row r="287" spans="1:6" ht="38.25" x14ac:dyDescent="0.2">
      <c r="A287" s="23" t="s">
        <v>134</v>
      </c>
      <c r="B287" s="13" t="s">
        <v>121</v>
      </c>
      <c r="C287" s="13" t="s">
        <v>120</v>
      </c>
      <c r="D287" s="13" t="s">
        <v>133</v>
      </c>
      <c r="E287" s="13"/>
      <c r="F287" s="9">
        <f>F288</f>
        <v>48</v>
      </c>
    </row>
    <row r="288" spans="1:6" ht="25.5" x14ac:dyDescent="0.2">
      <c r="A288" s="21" t="s">
        <v>35</v>
      </c>
      <c r="B288" s="20" t="s">
        <v>121</v>
      </c>
      <c r="C288" s="20" t="s">
        <v>120</v>
      </c>
      <c r="D288" s="20" t="s">
        <v>133</v>
      </c>
      <c r="E288" s="20" t="s">
        <v>34</v>
      </c>
      <c r="F288" s="5">
        <f>F289</f>
        <v>48</v>
      </c>
    </row>
    <row r="289" spans="1:6" ht="25.5" x14ac:dyDescent="0.2">
      <c r="A289" s="21" t="s">
        <v>33</v>
      </c>
      <c r="B289" s="20" t="s">
        <v>121</v>
      </c>
      <c r="C289" s="20" t="s">
        <v>120</v>
      </c>
      <c r="D289" s="20" t="s">
        <v>133</v>
      </c>
      <c r="E289" s="20" t="s">
        <v>29</v>
      </c>
      <c r="F289" s="5">
        <v>48</v>
      </c>
    </row>
    <row r="290" spans="1:6" ht="38.25" x14ac:dyDescent="0.2">
      <c r="A290" s="43" t="s">
        <v>132</v>
      </c>
      <c r="B290" s="41" t="s">
        <v>121</v>
      </c>
      <c r="C290" s="13" t="s">
        <v>120</v>
      </c>
      <c r="D290" s="13" t="s">
        <v>131</v>
      </c>
      <c r="E290" s="20"/>
      <c r="F290" s="5">
        <f>F291+F293</f>
        <v>1160</v>
      </c>
    </row>
    <row r="291" spans="1:6" ht="25.5" x14ac:dyDescent="0.2">
      <c r="A291" s="21" t="s">
        <v>35</v>
      </c>
      <c r="B291" s="20" t="s">
        <v>121</v>
      </c>
      <c r="C291" s="20" t="s">
        <v>120</v>
      </c>
      <c r="D291" s="20" t="s">
        <v>131</v>
      </c>
      <c r="E291" s="20" t="s">
        <v>34</v>
      </c>
      <c r="F291" s="5">
        <f>F292</f>
        <v>990</v>
      </c>
    </row>
    <row r="292" spans="1:6" ht="25.5" x14ac:dyDescent="0.2">
      <c r="A292" s="21" t="s">
        <v>33</v>
      </c>
      <c r="B292" s="20" t="s">
        <v>121</v>
      </c>
      <c r="C292" s="20" t="s">
        <v>120</v>
      </c>
      <c r="D292" s="20" t="s">
        <v>131</v>
      </c>
      <c r="E292" s="20" t="s">
        <v>29</v>
      </c>
      <c r="F292" s="5">
        <v>990</v>
      </c>
    </row>
    <row r="293" spans="1:6" ht="38.25" x14ac:dyDescent="0.2">
      <c r="A293" s="26" t="s">
        <v>45</v>
      </c>
      <c r="B293" s="20" t="s">
        <v>121</v>
      </c>
      <c r="C293" s="20" t="s">
        <v>120</v>
      </c>
      <c r="D293" s="20" t="s">
        <v>131</v>
      </c>
      <c r="E293" s="20" t="s">
        <v>44</v>
      </c>
      <c r="F293" s="5">
        <f>F294+F295</f>
        <v>170</v>
      </c>
    </row>
    <row r="294" spans="1:6" x14ac:dyDescent="0.2">
      <c r="A294" s="34" t="s">
        <v>86</v>
      </c>
      <c r="B294" s="20" t="s">
        <v>121</v>
      </c>
      <c r="C294" s="20" t="s">
        <v>120</v>
      </c>
      <c r="D294" s="20" t="s">
        <v>131</v>
      </c>
      <c r="E294" s="20" t="s">
        <v>84</v>
      </c>
      <c r="F294" s="5">
        <v>35</v>
      </c>
    </row>
    <row r="295" spans="1:6" x14ac:dyDescent="0.2">
      <c r="A295" s="34" t="s">
        <v>43</v>
      </c>
      <c r="B295" s="20" t="s">
        <v>121</v>
      </c>
      <c r="C295" s="20" t="s">
        <v>120</v>
      </c>
      <c r="D295" s="20" t="s">
        <v>131</v>
      </c>
      <c r="E295" s="20" t="s">
        <v>40</v>
      </c>
      <c r="F295" s="5">
        <v>135</v>
      </c>
    </row>
    <row r="296" spans="1:6" ht="38.25" x14ac:dyDescent="0.2">
      <c r="A296" s="39" t="s">
        <v>130</v>
      </c>
      <c r="B296" s="13" t="s">
        <v>121</v>
      </c>
      <c r="C296" s="13" t="s">
        <v>120</v>
      </c>
      <c r="D296" s="13" t="s">
        <v>129</v>
      </c>
      <c r="E296" s="13"/>
      <c r="F296" s="9">
        <f>F297</f>
        <v>0</v>
      </c>
    </row>
    <row r="297" spans="1:6" ht="25.5" x14ac:dyDescent="0.2">
      <c r="A297" s="21" t="s">
        <v>35</v>
      </c>
      <c r="B297" s="20" t="s">
        <v>121</v>
      </c>
      <c r="C297" s="20" t="s">
        <v>120</v>
      </c>
      <c r="D297" s="20" t="s">
        <v>129</v>
      </c>
      <c r="E297" s="20" t="s">
        <v>34</v>
      </c>
      <c r="F297" s="5">
        <f>F298</f>
        <v>0</v>
      </c>
    </row>
    <row r="298" spans="1:6" ht="25.5" x14ac:dyDescent="0.2">
      <c r="A298" s="21" t="s">
        <v>33</v>
      </c>
      <c r="B298" s="20" t="s">
        <v>121</v>
      </c>
      <c r="C298" s="20" t="s">
        <v>120</v>
      </c>
      <c r="D298" s="20" t="s">
        <v>129</v>
      </c>
      <c r="E298" s="20" t="s">
        <v>29</v>
      </c>
      <c r="F298" s="5">
        <v>0</v>
      </c>
    </row>
    <row r="299" spans="1:6" ht="51" x14ac:dyDescent="0.2">
      <c r="A299" s="29" t="s">
        <v>532</v>
      </c>
      <c r="B299" s="176" t="s">
        <v>121</v>
      </c>
      <c r="C299" s="176" t="s">
        <v>120</v>
      </c>
      <c r="D299" s="13" t="s">
        <v>505</v>
      </c>
      <c r="E299" s="174"/>
      <c r="F299" s="9">
        <f>F300</f>
        <v>748</v>
      </c>
    </row>
    <row r="300" spans="1:6" ht="25.5" x14ac:dyDescent="0.2">
      <c r="A300" s="171" t="s">
        <v>35</v>
      </c>
      <c r="B300" s="169" t="s">
        <v>121</v>
      </c>
      <c r="C300" s="169" t="s">
        <v>120</v>
      </c>
      <c r="D300" s="20" t="s">
        <v>505</v>
      </c>
      <c r="E300" s="174" t="s">
        <v>34</v>
      </c>
      <c r="F300" s="5">
        <f>F301</f>
        <v>748</v>
      </c>
    </row>
    <row r="301" spans="1:6" ht="25.5" x14ac:dyDescent="0.2">
      <c r="A301" s="171" t="s">
        <v>33</v>
      </c>
      <c r="B301" s="169" t="s">
        <v>121</v>
      </c>
      <c r="C301" s="169" t="s">
        <v>120</v>
      </c>
      <c r="D301" s="20" t="s">
        <v>505</v>
      </c>
      <c r="E301" s="174" t="s">
        <v>29</v>
      </c>
      <c r="F301" s="5">
        <v>748</v>
      </c>
    </row>
    <row r="302" spans="1:6" ht="89.25" x14ac:dyDescent="0.2">
      <c r="A302" s="29" t="s">
        <v>128</v>
      </c>
      <c r="B302" s="25" t="s">
        <v>121</v>
      </c>
      <c r="C302" s="25" t="s">
        <v>120</v>
      </c>
      <c r="D302" s="13" t="s">
        <v>127</v>
      </c>
      <c r="E302" s="13"/>
      <c r="F302" s="40">
        <f>F303</f>
        <v>500</v>
      </c>
    </row>
    <row r="303" spans="1:6" ht="25.5" x14ac:dyDescent="0.2">
      <c r="A303" s="21" t="s">
        <v>35</v>
      </c>
      <c r="B303" s="24" t="s">
        <v>121</v>
      </c>
      <c r="C303" s="24" t="s">
        <v>120</v>
      </c>
      <c r="D303" s="20" t="s">
        <v>127</v>
      </c>
      <c r="E303" s="20" t="s">
        <v>34</v>
      </c>
      <c r="F303" s="31">
        <f>F304</f>
        <v>500</v>
      </c>
    </row>
    <row r="304" spans="1:6" ht="25.5" x14ac:dyDescent="0.2">
      <c r="A304" s="21" t="s">
        <v>33</v>
      </c>
      <c r="B304" s="24" t="s">
        <v>121</v>
      </c>
      <c r="C304" s="24" t="s">
        <v>120</v>
      </c>
      <c r="D304" s="20" t="s">
        <v>127</v>
      </c>
      <c r="E304" s="20" t="s">
        <v>29</v>
      </c>
      <c r="F304" s="31">
        <v>500</v>
      </c>
    </row>
    <row r="305" spans="1:6" ht="102" x14ac:dyDescent="0.2">
      <c r="A305" s="29" t="s">
        <v>126</v>
      </c>
      <c r="B305" s="13" t="s">
        <v>121</v>
      </c>
      <c r="C305" s="13" t="s">
        <v>120</v>
      </c>
      <c r="D305" s="13" t="s">
        <v>125</v>
      </c>
      <c r="E305" s="13"/>
      <c r="F305" s="9">
        <f>F306</f>
        <v>169.5</v>
      </c>
    </row>
    <row r="306" spans="1:6" ht="25.5" x14ac:dyDescent="0.2">
      <c r="A306" s="21" t="s">
        <v>35</v>
      </c>
      <c r="B306" s="20" t="s">
        <v>121</v>
      </c>
      <c r="C306" s="20" t="s">
        <v>120</v>
      </c>
      <c r="D306" s="20" t="s">
        <v>125</v>
      </c>
      <c r="E306" s="20" t="s">
        <v>34</v>
      </c>
      <c r="F306" s="5">
        <f>F307</f>
        <v>169.5</v>
      </c>
    </row>
    <row r="307" spans="1:6" ht="25.5" x14ac:dyDescent="0.2">
      <c r="A307" s="21" t="s">
        <v>33</v>
      </c>
      <c r="B307" s="20" t="s">
        <v>121</v>
      </c>
      <c r="C307" s="20" t="s">
        <v>120</v>
      </c>
      <c r="D307" s="20" t="s">
        <v>125</v>
      </c>
      <c r="E307" s="20" t="s">
        <v>29</v>
      </c>
      <c r="F307" s="5">
        <v>169.5</v>
      </c>
    </row>
    <row r="308" spans="1:6" ht="51" x14ac:dyDescent="0.2">
      <c r="A308" s="39" t="s">
        <v>124</v>
      </c>
      <c r="B308" s="13" t="s">
        <v>121</v>
      </c>
      <c r="C308" s="13" t="s">
        <v>120</v>
      </c>
      <c r="D308" s="13" t="s">
        <v>123</v>
      </c>
      <c r="E308" s="13"/>
      <c r="F308" s="9">
        <f>F309</f>
        <v>650.1</v>
      </c>
    </row>
    <row r="309" spans="1:6" ht="25.5" x14ac:dyDescent="0.2">
      <c r="A309" s="21" t="s">
        <v>35</v>
      </c>
      <c r="B309" s="20" t="s">
        <v>121</v>
      </c>
      <c r="C309" s="20" t="s">
        <v>120</v>
      </c>
      <c r="D309" s="20" t="s">
        <v>123</v>
      </c>
      <c r="E309" s="20" t="s">
        <v>34</v>
      </c>
      <c r="F309" s="5">
        <f>F310</f>
        <v>650.1</v>
      </c>
    </row>
    <row r="310" spans="1:6" ht="25.5" x14ac:dyDescent="0.2">
      <c r="A310" s="21" t="s">
        <v>33</v>
      </c>
      <c r="B310" s="20" t="s">
        <v>121</v>
      </c>
      <c r="C310" s="20" t="s">
        <v>120</v>
      </c>
      <c r="D310" s="20" t="s">
        <v>123</v>
      </c>
      <c r="E310" s="20" t="s">
        <v>29</v>
      </c>
      <c r="F310" s="5">
        <v>650.1</v>
      </c>
    </row>
    <row r="311" spans="1:6" ht="38.25" x14ac:dyDescent="0.2">
      <c r="A311" s="23" t="s">
        <v>122</v>
      </c>
      <c r="B311" s="13" t="s">
        <v>121</v>
      </c>
      <c r="C311" s="13" t="s">
        <v>120</v>
      </c>
      <c r="D311" s="13" t="s">
        <v>119</v>
      </c>
      <c r="E311" s="13"/>
      <c r="F311" s="9">
        <f>F312+F314</f>
        <v>2809</v>
      </c>
    </row>
    <row r="312" spans="1:6" ht="25.5" x14ac:dyDescent="0.2">
      <c r="A312" s="21" t="s">
        <v>35</v>
      </c>
      <c r="B312" s="20" t="s">
        <v>121</v>
      </c>
      <c r="C312" s="20" t="s">
        <v>120</v>
      </c>
      <c r="D312" s="20" t="s">
        <v>119</v>
      </c>
      <c r="E312" s="20" t="s">
        <v>34</v>
      </c>
      <c r="F312" s="5">
        <f>F313</f>
        <v>2122</v>
      </c>
    </row>
    <row r="313" spans="1:6" ht="25.5" x14ac:dyDescent="0.2">
      <c r="A313" s="21" t="s">
        <v>33</v>
      </c>
      <c r="B313" s="20" t="s">
        <v>121</v>
      </c>
      <c r="C313" s="20" t="s">
        <v>120</v>
      </c>
      <c r="D313" s="20" t="s">
        <v>119</v>
      </c>
      <c r="E313" s="20" t="s">
        <v>29</v>
      </c>
      <c r="F313" s="5">
        <v>2122</v>
      </c>
    </row>
    <row r="314" spans="1:6" ht="38.25" x14ac:dyDescent="0.2">
      <c r="A314" s="26" t="s">
        <v>45</v>
      </c>
      <c r="B314" s="20" t="s">
        <v>121</v>
      </c>
      <c r="C314" s="20" t="s">
        <v>120</v>
      </c>
      <c r="D314" s="20" t="s">
        <v>119</v>
      </c>
      <c r="E314" s="20" t="s">
        <v>44</v>
      </c>
      <c r="F314" s="5">
        <f>F315+F316</f>
        <v>687</v>
      </c>
    </row>
    <row r="315" spans="1:6" x14ac:dyDescent="0.2">
      <c r="A315" s="34" t="s">
        <v>86</v>
      </c>
      <c r="B315" s="20" t="s">
        <v>121</v>
      </c>
      <c r="C315" s="20" t="s">
        <v>120</v>
      </c>
      <c r="D315" s="20" t="s">
        <v>119</v>
      </c>
      <c r="E315" s="20" t="s">
        <v>84</v>
      </c>
      <c r="F315" s="5">
        <v>382</v>
      </c>
    </row>
    <row r="316" spans="1:6" x14ac:dyDescent="0.2">
      <c r="A316" s="34" t="s">
        <v>43</v>
      </c>
      <c r="B316" s="20" t="s">
        <v>121</v>
      </c>
      <c r="C316" s="20" t="s">
        <v>120</v>
      </c>
      <c r="D316" s="20" t="s">
        <v>119</v>
      </c>
      <c r="E316" s="20" t="s">
        <v>40</v>
      </c>
      <c r="F316" s="5">
        <v>305</v>
      </c>
    </row>
    <row r="317" spans="1:6" ht="38.25" x14ac:dyDescent="0.2">
      <c r="A317" s="35" t="s">
        <v>338</v>
      </c>
      <c r="B317" s="13" t="s">
        <v>121</v>
      </c>
      <c r="C317" s="13" t="s">
        <v>120</v>
      </c>
      <c r="D317" s="13" t="s">
        <v>339</v>
      </c>
      <c r="E317" s="13"/>
      <c r="F317" s="9">
        <f>F318+F320</f>
        <v>918.2</v>
      </c>
    </row>
    <row r="318" spans="1:6" ht="25.5" x14ac:dyDescent="0.2">
      <c r="A318" s="21" t="s">
        <v>35</v>
      </c>
      <c r="B318" s="20" t="s">
        <v>121</v>
      </c>
      <c r="C318" s="20" t="s">
        <v>120</v>
      </c>
      <c r="D318" s="20" t="s">
        <v>339</v>
      </c>
      <c r="E318" s="20" t="s">
        <v>34</v>
      </c>
      <c r="F318" s="5">
        <f>F319</f>
        <v>881.5</v>
      </c>
    </row>
    <row r="319" spans="1:6" ht="25.5" x14ac:dyDescent="0.2">
      <c r="A319" s="21" t="s">
        <v>33</v>
      </c>
      <c r="B319" s="20" t="s">
        <v>121</v>
      </c>
      <c r="C319" s="20" t="s">
        <v>120</v>
      </c>
      <c r="D319" s="20" t="s">
        <v>339</v>
      </c>
      <c r="E319" s="20" t="s">
        <v>29</v>
      </c>
      <c r="F319" s="5">
        <v>881.5</v>
      </c>
    </row>
    <row r="320" spans="1:6" ht="38.25" x14ac:dyDescent="0.2">
      <c r="A320" s="26" t="s">
        <v>45</v>
      </c>
      <c r="B320" s="20" t="s">
        <v>121</v>
      </c>
      <c r="C320" s="20" t="s">
        <v>120</v>
      </c>
      <c r="D320" s="20" t="s">
        <v>339</v>
      </c>
      <c r="E320" s="20" t="s">
        <v>44</v>
      </c>
      <c r="F320" s="5">
        <f>F321</f>
        <v>36.700000000000003</v>
      </c>
    </row>
    <row r="321" spans="1:6" x14ac:dyDescent="0.2">
      <c r="A321" s="34" t="s">
        <v>86</v>
      </c>
      <c r="B321" s="20" t="s">
        <v>121</v>
      </c>
      <c r="C321" s="20" t="s">
        <v>120</v>
      </c>
      <c r="D321" s="20" t="s">
        <v>339</v>
      </c>
      <c r="E321" s="20" t="s">
        <v>84</v>
      </c>
      <c r="F321" s="5">
        <v>36.700000000000003</v>
      </c>
    </row>
    <row r="322" spans="1:6" x14ac:dyDescent="0.2">
      <c r="A322" s="19" t="s">
        <v>118</v>
      </c>
      <c r="B322" s="17" t="s">
        <v>98</v>
      </c>
      <c r="C322" s="17" t="s">
        <v>16</v>
      </c>
      <c r="D322" s="17"/>
      <c r="E322" s="17"/>
      <c r="F322" s="2">
        <f>F326+F323</f>
        <v>35436.699999999997</v>
      </c>
    </row>
    <row r="323" spans="1:6" ht="25.5" x14ac:dyDescent="0.2">
      <c r="A323" s="38" t="s">
        <v>117</v>
      </c>
      <c r="B323" s="13" t="s">
        <v>98</v>
      </c>
      <c r="C323" s="13" t="s">
        <v>16</v>
      </c>
      <c r="D323" s="13" t="s">
        <v>116</v>
      </c>
      <c r="E323" s="17"/>
      <c r="F323" s="9">
        <f>F324</f>
        <v>75</v>
      </c>
    </row>
    <row r="324" spans="1:6" ht="25.5" x14ac:dyDescent="0.2">
      <c r="A324" s="21" t="s">
        <v>35</v>
      </c>
      <c r="B324" s="20" t="s">
        <v>98</v>
      </c>
      <c r="C324" s="20" t="s">
        <v>16</v>
      </c>
      <c r="D324" s="20" t="s">
        <v>116</v>
      </c>
      <c r="E324" s="20" t="s">
        <v>34</v>
      </c>
      <c r="F324" s="5">
        <f>F325</f>
        <v>75</v>
      </c>
    </row>
    <row r="325" spans="1:6" ht="25.5" x14ac:dyDescent="0.2">
      <c r="A325" s="21" t="s">
        <v>33</v>
      </c>
      <c r="B325" s="20" t="s">
        <v>98</v>
      </c>
      <c r="C325" s="20" t="s">
        <v>16</v>
      </c>
      <c r="D325" s="20" t="s">
        <v>116</v>
      </c>
      <c r="E325" s="20" t="s">
        <v>29</v>
      </c>
      <c r="F325" s="5">
        <v>75</v>
      </c>
    </row>
    <row r="326" spans="1:6" x14ac:dyDescent="0.2">
      <c r="A326" s="23" t="s">
        <v>115</v>
      </c>
      <c r="B326" s="13" t="s">
        <v>98</v>
      </c>
      <c r="C326" s="13" t="s">
        <v>16</v>
      </c>
      <c r="D326" s="13" t="s">
        <v>114</v>
      </c>
      <c r="E326" s="13"/>
      <c r="F326" s="9">
        <f>F327+F330+F337+F340+F343+F350+F353</f>
        <v>35361.699999999997</v>
      </c>
    </row>
    <row r="327" spans="1:6" ht="25.5" x14ac:dyDescent="0.2">
      <c r="A327" s="23" t="s">
        <v>113</v>
      </c>
      <c r="B327" s="13" t="s">
        <v>98</v>
      </c>
      <c r="C327" s="13" t="s">
        <v>16</v>
      </c>
      <c r="D327" s="13" t="s">
        <v>112</v>
      </c>
      <c r="E327" s="13"/>
      <c r="F327" s="9">
        <f>F328</f>
        <v>20526.8</v>
      </c>
    </row>
    <row r="328" spans="1:6" ht="38.25" x14ac:dyDescent="0.2">
      <c r="A328" s="26" t="s">
        <v>45</v>
      </c>
      <c r="B328" s="20" t="s">
        <v>98</v>
      </c>
      <c r="C328" s="20" t="s">
        <v>16</v>
      </c>
      <c r="D328" s="20" t="s">
        <v>112</v>
      </c>
      <c r="E328" s="20" t="s">
        <v>44</v>
      </c>
      <c r="F328" s="5">
        <f>F329</f>
        <v>20526.8</v>
      </c>
    </row>
    <row r="329" spans="1:6" x14ac:dyDescent="0.2">
      <c r="A329" s="21" t="s">
        <v>43</v>
      </c>
      <c r="B329" s="20" t="s">
        <v>98</v>
      </c>
      <c r="C329" s="20" t="s">
        <v>16</v>
      </c>
      <c r="D329" s="20" t="s">
        <v>112</v>
      </c>
      <c r="E329" s="20" t="s">
        <v>40</v>
      </c>
      <c r="F329" s="5">
        <v>20526.8</v>
      </c>
    </row>
    <row r="330" spans="1:6" x14ac:dyDescent="0.2">
      <c r="A330" s="23" t="s">
        <v>111</v>
      </c>
      <c r="B330" s="13" t="s">
        <v>98</v>
      </c>
      <c r="C330" s="13" t="s">
        <v>16</v>
      </c>
      <c r="D330" s="13" t="s">
        <v>103</v>
      </c>
      <c r="E330" s="13"/>
      <c r="F330" s="9">
        <f>F331+F333+F335</f>
        <v>2130.3999999999996</v>
      </c>
    </row>
    <row r="331" spans="1:6" ht="63.75" x14ac:dyDescent="0.2">
      <c r="A331" s="21" t="s">
        <v>110</v>
      </c>
      <c r="B331" s="20" t="s">
        <v>98</v>
      </c>
      <c r="C331" s="20" t="s">
        <v>16</v>
      </c>
      <c r="D331" s="20" t="s">
        <v>103</v>
      </c>
      <c r="E331" s="20" t="s">
        <v>109</v>
      </c>
      <c r="F331" s="5">
        <f>F332</f>
        <v>1543.3</v>
      </c>
    </row>
    <row r="332" spans="1:6" ht="25.5" x14ac:dyDescent="0.2">
      <c r="A332" s="21" t="s">
        <v>108</v>
      </c>
      <c r="B332" s="20" t="s">
        <v>98</v>
      </c>
      <c r="C332" s="20" t="s">
        <v>16</v>
      </c>
      <c r="D332" s="20" t="s">
        <v>103</v>
      </c>
      <c r="E332" s="20" t="s">
        <v>107</v>
      </c>
      <c r="F332" s="5">
        <v>1543.3</v>
      </c>
    </row>
    <row r="333" spans="1:6" ht="25.5" x14ac:dyDescent="0.2">
      <c r="A333" s="21" t="s">
        <v>35</v>
      </c>
      <c r="B333" s="20" t="s">
        <v>98</v>
      </c>
      <c r="C333" s="20" t="s">
        <v>16</v>
      </c>
      <c r="D333" s="20" t="s">
        <v>103</v>
      </c>
      <c r="E333" s="20" t="s">
        <v>34</v>
      </c>
      <c r="F333" s="5">
        <f>F334</f>
        <v>553.9</v>
      </c>
    </row>
    <row r="334" spans="1:6" ht="25.5" x14ac:dyDescent="0.2">
      <c r="A334" s="21" t="s">
        <v>33</v>
      </c>
      <c r="B334" s="20" t="s">
        <v>98</v>
      </c>
      <c r="C334" s="20" t="s">
        <v>16</v>
      </c>
      <c r="D334" s="20" t="s">
        <v>103</v>
      </c>
      <c r="E334" s="20" t="s">
        <v>29</v>
      </c>
      <c r="F334" s="5">
        <v>553.9</v>
      </c>
    </row>
    <row r="335" spans="1:6" x14ac:dyDescent="0.2">
      <c r="A335" s="21" t="s">
        <v>106</v>
      </c>
      <c r="B335" s="20" t="s">
        <v>98</v>
      </c>
      <c r="C335" s="20" t="s">
        <v>16</v>
      </c>
      <c r="D335" s="20" t="s">
        <v>103</v>
      </c>
      <c r="E335" s="20" t="s">
        <v>105</v>
      </c>
      <c r="F335" s="5">
        <f>F336</f>
        <v>33.200000000000003</v>
      </c>
    </row>
    <row r="336" spans="1:6" x14ac:dyDescent="0.2">
      <c r="A336" s="21" t="s">
        <v>104</v>
      </c>
      <c r="B336" s="20" t="s">
        <v>98</v>
      </c>
      <c r="C336" s="20" t="s">
        <v>16</v>
      </c>
      <c r="D336" s="20" t="s">
        <v>103</v>
      </c>
      <c r="E336" s="20" t="s">
        <v>102</v>
      </c>
      <c r="F336" s="5">
        <v>33.200000000000003</v>
      </c>
    </row>
    <row r="337" spans="1:6" ht="51" x14ac:dyDescent="0.2">
      <c r="A337" s="23" t="s">
        <v>101</v>
      </c>
      <c r="B337" s="13" t="s">
        <v>98</v>
      </c>
      <c r="C337" s="13" t="s">
        <v>16</v>
      </c>
      <c r="D337" s="13" t="s">
        <v>100</v>
      </c>
      <c r="E337" s="13"/>
      <c r="F337" s="9">
        <f>F338</f>
        <v>22</v>
      </c>
    </row>
    <row r="338" spans="1:6" ht="38.25" x14ac:dyDescent="0.2">
      <c r="A338" s="26" t="s">
        <v>45</v>
      </c>
      <c r="B338" s="20" t="s">
        <v>98</v>
      </c>
      <c r="C338" s="20" t="s">
        <v>16</v>
      </c>
      <c r="D338" s="20" t="s">
        <v>100</v>
      </c>
      <c r="E338" s="20" t="s">
        <v>44</v>
      </c>
      <c r="F338" s="5">
        <f>F339</f>
        <v>22</v>
      </c>
    </row>
    <row r="339" spans="1:6" x14ac:dyDescent="0.2">
      <c r="A339" s="21" t="s">
        <v>43</v>
      </c>
      <c r="B339" s="20" t="s">
        <v>98</v>
      </c>
      <c r="C339" s="20" t="s">
        <v>16</v>
      </c>
      <c r="D339" s="20" t="s">
        <v>100</v>
      </c>
      <c r="E339" s="20" t="s">
        <v>40</v>
      </c>
      <c r="F339" s="5">
        <v>22</v>
      </c>
    </row>
    <row r="340" spans="1:6" ht="51" x14ac:dyDescent="0.2">
      <c r="A340" s="23" t="s">
        <v>99</v>
      </c>
      <c r="B340" s="13" t="s">
        <v>98</v>
      </c>
      <c r="C340" s="13" t="s">
        <v>16</v>
      </c>
      <c r="D340" s="13" t="s">
        <v>97</v>
      </c>
      <c r="E340" s="13"/>
      <c r="F340" s="5">
        <f>F341</f>
        <v>1.2</v>
      </c>
    </row>
    <row r="341" spans="1:6" ht="38.25" x14ac:dyDescent="0.2">
      <c r="A341" s="26" t="s">
        <v>45</v>
      </c>
      <c r="B341" s="20" t="s">
        <v>98</v>
      </c>
      <c r="C341" s="20" t="s">
        <v>16</v>
      </c>
      <c r="D341" s="20" t="s">
        <v>97</v>
      </c>
      <c r="E341" s="20" t="s">
        <v>44</v>
      </c>
      <c r="F341" s="5">
        <f>F342</f>
        <v>1.2</v>
      </c>
    </row>
    <row r="342" spans="1:6" x14ac:dyDescent="0.2">
      <c r="A342" s="21" t="s">
        <v>43</v>
      </c>
      <c r="B342" s="20" t="s">
        <v>98</v>
      </c>
      <c r="C342" s="20" t="s">
        <v>16</v>
      </c>
      <c r="D342" s="20" t="s">
        <v>97</v>
      </c>
      <c r="E342" s="20" t="s">
        <v>40</v>
      </c>
      <c r="F342" s="5">
        <v>1.2</v>
      </c>
    </row>
    <row r="343" spans="1:6" ht="38.25" x14ac:dyDescent="0.2">
      <c r="A343" s="23" t="s">
        <v>334</v>
      </c>
      <c r="B343" s="13" t="s">
        <v>98</v>
      </c>
      <c r="C343" s="13" t="s">
        <v>16</v>
      </c>
      <c r="D343" s="13" t="s">
        <v>331</v>
      </c>
      <c r="E343" s="13"/>
      <c r="F343" s="9">
        <f>F344+F346+F348</f>
        <v>11407.2</v>
      </c>
    </row>
    <row r="344" spans="1:6" ht="25.5" x14ac:dyDescent="0.2">
      <c r="A344" s="21" t="s">
        <v>35</v>
      </c>
      <c r="B344" s="20" t="s">
        <v>98</v>
      </c>
      <c r="C344" s="20" t="s">
        <v>16</v>
      </c>
      <c r="D344" s="20" t="s">
        <v>331</v>
      </c>
      <c r="E344" s="20" t="s">
        <v>34</v>
      </c>
      <c r="F344" s="5">
        <f>F345</f>
        <v>0</v>
      </c>
    </row>
    <row r="345" spans="1:6" ht="25.5" x14ac:dyDescent="0.2">
      <c r="A345" s="21" t="s">
        <v>33</v>
      </c>
      <c r="B345" s="20" t="s">
        <v>98</v>
      </c>
      <c r="C345" s="20" t="s">
        <v>16</v>
      </c>
      <c r="D345" s="20" t="s">
        <v>331</v>
      </c>
      <c r="E345" s="20" t="s">
        <v>29</v>
      </c>
      <c r="F345" s="5">
        <v>0</v>
      </c>
    </row>
    <row r="346" spans="1:6" ht="38.25" x14ac:dyDescent="0.2">
      <c r="A346" s="21" t="s">
        <v>191</v>
      </c>
      <c r="B346" s="20" t="s">
        <v>98</v>
      </c>
      <c r="C346" s="20" t="s">
        <v>16</v>
      </c>
      <c r="D346" s="20" t="s">
        <v>331</v>
      </c>
      <c r="E346" s="20" t="s">
        <v>190</v>
      </c>
      <c r="F346" s="5">
        <f>F347</f>
        <v>10000</v>
      </c>
    </row>
    <row r="347" spans="1:6" x14ac:dyDescent="0.2">
      <c r="A347" s="21" t="s">
        <v>189</v>
      </c>
      <c r="B347" s="20" t="s">
        <v>98</v>
      </c>
      <c r="C347" s="20" t="s">
        <v>16</v>
      </c>
      <c r="D347" s="20" t="s">
        <v>331</v>
      </c>
      <c r="E347" s="20" t="s">
        <v>187</v>
      </c>
      <c r="F347" s="5">
        <v>10000</v>
      </c>
    </row>
    <row r="348" spans="1:6" x14ac:dyDescent="0.2">
      <c r="A348" s="21" t="s">
        <v>182</v>
      </c>
      <c r="B348" s="20" t="s">
        <v>98</v>
      </c>
      <c r="C348" s="20" t="s">
        <v>16</v>
      </c>
      <c r="D348" s="20" t="s">
        <v>331</v>
      </c>
      <c r="E348" s="20" t="s">
        <v>8</v>
      </c>
      <c r="F348" s="5">
        <f>F349</f>
        <v>1407.2</v>
      </c>
    </row>
    <row r="349" spans="1:6" x14ac:dyDescent="0.2">
      <c r="A349" s="21" t="s">
        <v>7</v>
      </c>
      <c r="B349" s="20" t="s">
        <v>98</v>
      </c>
      <c r="C349" s="20" t="s">
        <v>16</v>
      </c>
      <c r="D349" s="20" t="s">
        <v>331</v>
      </c>
      <c r="E349" s="20" t="s">
        <v>2</v>
      </c>
      <c r="F349" s="5">
        <v>1407.2</v>
      </c>
    </row>
    <row r="350" spans="1:6" ht="51" x14ac:dyDescent="0.2">
      <c r="A350" s="23" t="s">
        <v>332</v>
      </c>
      <c r="B350" s="13" t="s">
        <v>98</v>
      </c>
      <c r="C350" s="13" t="s">
        <v>16</v>
      </c>
      <c r="D350" s="13" t="s">
        <v>333</v>
      </c>
      <c r="E350" s="13"/>
      <c r="F350" s="9">
        <f>F351</f>
        <v>1247.0999999999999</v>
      </c>
    </row>
    <row r="351" spans="1:6" ht="38.25" x14ac:dyDescent="0.2">
      <c r="A351" s="21" t="s">
        <v>191</v>
      </c>
      <c r="B351" s="20" t="s">
        <v>98</v>
      </c>
      <c r="C351" s="20" t="s">
        <v>16</v>
      </c>
      <c r="D351" s="20" t="s">
        <v>333</v>
      </c>
      <c r="E351" s="20" t="s">
        <v>190</v>
      </c>
      <c r="F351" s="5">
        <f>F352</f>
        <v>1247.0999999999999</v>
      </c>
    </row>
    <row r="352" spans="1:6" x14ac:dyDescent="0.2">
      <c r="A352" s="21" t="s">
        <v>189</v>
      </c>
      <c r="B352" s="20" t="s">
        <v>98</v>
      </c>
      <c r="C352" s="20" t="s">
        <v>16</v>
      </c>
      <c r="D352" s="20" t="s">
        <v>333</v>
      </c>
      <c r="E352" s="20" t="s">
        <v>187</v>
      </c>
      <c r="F352" s="5">
        <v>1247.0999999999999</v>
      </c>
    </row>
    <row r="353" spans="1:6" ht="127.5" x14ac:dyDescent="0.2">
      <c r="A353" s="29" t="s">
        <v>506</v>
      </c>
      <c r="B353" s="20" t="s">
        <v>98</v>
      </c>
      <c r="C353" s="20" t="s">
        <v>16</v>
      </c>
      <c r="D353" s="28" t="s">
        <v>547</v>
      </c>
      <c r="E353" s="20"/>
      <c r="F353" s="9">
        <f>F354</f>
        <v>27</v>
      </c>
    </row>
    <row r="354" spans="1:6" ht="25.5" x14ac:dyDescent="0.2">
      <c r="A354" s="21" t="s">
        <v>35</v>
      </c>
      <c r="B354" s="20" t="s">
        <v>98</v>
      </c>
      <c r="C354" s="20" t="s">
        <v>16</v>
      </c>
      <c r="D354" s="27" t="s">
        <v>547</v>
      </c>
      <c r="E354" s="20" t="s">
        <v>34</v>
      </c>
      <c r="F354" s="5">
        <f>F355</f>
        <v>27</v>
      </c>
    </row>
    <row r="355" spans="1:6" ht="25.5" x14ac:dyDescent="0.2">
      <c r="A355" s="21" t="s">
        <v>33</v>
      </c>
      <c r="B355" s="20" t="s">
        <v>98</v>
      </c>
      <c r="C355" s="20" t="s">
        <v>16</v>
      </c>
      <c r="D355" s="27" t="s">
        <v>547</v>
      </c>
      <c r="E355" s="20" t="s">
        <v>29</v>
      </c>
      <c r="F355" s="5">
        <v>27</v>
      </c>
    </row>
    <row r="356" spans="1:6" x14ac:dyDescent="0.2">
      <c r="A356" s="19" t="s">
        <v>96</v>
      </c>
      <c r="B356" s="17">
        <v>10</v>
      </c>
      <c r="C356" s="17"/>
      <c r="D356" s="17"/>
      <c r="E356" s="17"/>
      <c r="F356" s="2">
        <f>F362+F370+F387+F399+F357</f>
        <v>82882.600000000006</v>
      </c>
    </row>
    <row r="357" spans="1:6" x14ac:dyDescent="0.2">
      <c r="A357" s="16" t="s">
        <v>95</v>
      </c>
      <c r="B357" s="15" t="s">
        <v>57</v>
      </c>
      <c r="C357" s="15" t="s">
        <v>16</v>
      </c>
      <c r="D357" s="15"/>
      <c r="E357" s="15"/>
      <c r="F357" s="2">
        <f>F358</f>
        <v>753.9</v>
      </c>
    </row>
    <row r="358" spans="1:6" x14ac:dyDescent="0.2">
      <c r="A358" s="14" t="s">
        <v>12</v>
      </c>
      <c r="B358" s="13" t="s">
        <v>57</v>
      </c>
      <c r="C358" s="13" t="s">
        <v>16</v>
      </c>
      <c r="D358" s="28" t="s">
        <v>11</v>
      </c>
      <c r="E358" s="15"/>
      <c r="F358" s="9">
        <f>F359</f>
        <v>753.9</v>
      </c>
    </row>
    <row r="359" spans="1:6" x14ac:dyDescent="0.2">
      <c r="A359" s="8" t="s">
        <v>94</v>
      </c>
      <c r="B359" s="6" t="s">
        <v>57</v>
      </c>
      <c r="C359" s="6" t="s">
        <v>16</v>
      </c>
      <c r="D359" s="27" t="s">
        <v>92</v>
      </c>
      <c r="E359" s="6"/>
      <c r="F359" s="5">
        <f>F360</f>
        <v>753.9</v>
      </c>
    </row>
    <row r="360" spans="1:6" ht="25.5" x14ac:dyDescent="0.2">
      <c r="A360" s="21" t="s">
        <v>69</v>
      </c>
      <c r="B360" s="6" t="s">
        <v>57</v>
      </c>
      <c r="C360" s="6" t="s">
        <v>16</v>
      </c>
      <c r="D360" s="27" t="s">
        <v>92</v>
      </c>
      <c r="E360" s="6" t="s">
        <v>68</v>
      </c>
      <c r="F360" s="5">
        <f>F361</f>
        <v>753.9</v>
      </c>
    </row>
    <row r="361" spans="1:6" ht="25.5" x14ac:dyDescent="0.2">
      <c r="A361" s="21" t="s">
        <v>93</v>
      </c>
      <c r="B361" s="6" t="s">
        <v>57</v>
      </c>
      <c r="C361" s="6" t="s">
        <v>16</v>
      </c>
      <c r="D361" s="27" t="s">
        <v>92</v>
      </c>
      <c r="E361" s="6" t="s">
        <v>91</v>
      </c>
      <c r="F361" s="5">
        <v>753.9</v>
      </c>
    </row>
    <row r="362" spans="1:6" ht="25.5" x14ac:dyDescent="0.2">
      <c r="A362" s="37" t="s">
        <v>90</v>
      </c>
      <c r="B362" s="36">
        <v>10</v>
      </c>
      <c r="C362" s="36" t="s">
        <v>31</v>
      </c>
      <c r="D362" s="36"/>
      <c r="E362" s="36"/>
      <c r="F362" s="2">
        <f>F364</f>
        <v>35924.199999999997</v>
      </c>
    </row>
    <row r="363" spans="1:6" x14ac:dyDescent="0.2">
      <c r="A363" s="12" t="s">
        <v>12</v>
      </c>
      <c r="B363" s="13" t="s">
        <v>57</v>
      </c>
      <c r="C363" s="13" t="s">
        <v>31</v>
      </c>
      <c r="D363" s="13" t="s">
        <v>11</v>
      </c>
      <c r="E363" s="36"/>
      <c r="F363" s="2">
        <f>F364</f>
        <v>35924.199999999997</v>
      </c>
    </row>
    <row r="364" spans="1:6" ht="51" x14ac:dyDescent="0.2">
      <c r="A364" s="23" t="s">
        <v>89</v>
      </c>
      <c r="B364" s="13" t="s">
        <v>57</v>
      </c>
      <c r="C364" s="13" t="s">
        <v>31</v>
      </c>
      <c r="D364" s="13" t="s">
        <v>88</v>
      </c>
      <c r="E364" s="25"/>
      <c r="F364" s="9">
        <f>F365+F367</f>
        <v>35924.199999999997</v>
      </c>
    </row>
    <row r="365" spans="1:6" ht="38.25" x14ac:dyDescent="0.2">
      <c r="A365" s="26" t="s">
        <v>45</v>
      </c>
      <c r="B365" s="24">
        <v>10</v>
      </c>
      <c r="C365" s="24" t="s">
        <v>31</v>
      </c>
      <c r="D365" s="20" t="s">
        <v>88</v>
      </c>
      <c r="E365" s="24" t="s">
        <v>44</v>
      </c>
      <c r="F365" s="5">
        <f>F366</f>
        <v>34924.199999999997</v>
      </c>
    </row>
    <row r="366" spans="1:6" x14ac:dyDescent="0.2">
      <c r="A366" s="34" t="s">
        <v>86</v>
      </c>
      <c r="B366" s="24">
        <v>10</v>
      </c>
      <c r="C366" s="24" t="s">
        <v>31</v>
      </c>
      <c r="D366" s="20" t="s">
        <v>88</v>
      </c>
      <c r="E366" s="24" t="s">
        <v>84</v>
      </c>
      <c r="F366" s="5">
        <v>34924.199999999997</v>
      </c>
    </row>
    <row r="367" spans="1:6" ht="25.5" x14ac:dyDescent="0.2">
      <c r="A367" s="35" t="s">
        <v>87</v>
      </c>
      <c r="B367" s="25">
        <v>10</v>
      </c>
      <c r="C367" s="25" t="s">
        <v>31</v>
      </c>
      <c r="D367" s="13" t="s">
        <v>85</v>
      </c>
      <c r="E367" s="25"/>
      <c r="F367" s="9">
        <f>F368</f>
        <v>1000</v>
      </c>
    </row>
    <row r="368" spans="1:6" ht="38.25" x14ac:dyDescent="0.2">
      <c r="A368" s="26" t="s">
        <v>45</v>
      </c>
      <c r="B368" s="24">
        <v>10</v>
      </c>
      <c r="C368" s="24" t="s">
        <v>31</v>
      </c>
      <c r="D368" s="20" t="s">
        <v>85</v>
      </c>
      <c r="E368" s="24" t="s">
        <v>44</v>
      </c>
      <c r="F368" s="5">
        <f>F369</f>
        <v>1000</v>
      </c>
    </row>
    <row r="369" spans="1:6" x14ac:dyDescent="0.2">
      <c r="A369" s="34" t="s">
        <v>86</v>
      </c>
      <c r="B369" s="24">
        <v>10</v>
      </c>
      <c r="C369" s="24" t="s">
        <v>31</v>
      </c>
      <c r="D369" s="20" t="s">
        <v>85</v>
      </c>
      <c r="E369" s="24" t="s">
        <v>84</v>
      </c>
      <c r="F369" s="5">
        <v>1000</v>
      </c>
    </row>
    <row r="370" spans="1:6" x14ac:dyDescent="0.2">
      <c r="A370" s="19" t="s">
        <v>83</v>
      </c>
      <c r="B370" s="17">
        <v>10</v>
      </c>
      <c r="C370" s="17" t="s">
        <v>4</v>
      </c>
      <c r="D370" s="17"/>
      <c r="E370" s="17"/>
      <c r="F370" s="2">
        <f>F374+F371+F378+F381+F384</f>
        <v>9886</v>
      </c>
    </row>
    <row r="371" spans="1:6" ht="38.25" x14ac:dyDescent="0.2">
      <c r="A371" s="23" t="s">
        <v>82</v>
      </c>
      <c r="B371" s="13" t="s">
        <v>57</v>
      </c>
      <c r="C371" s="13" t="s">
        <v>79</v>
      </c>
      <c r="D371" s="13" t="s">
        <v>81</v>
      </c>
      <c r="E371" s="13"/>
      <c r="F371" s="9">
        <f>F372</f>
        <v>106.2</v>
      </c>
    </row>
    <row r="372" spans="1:6" ht="25.5" x14ac:dyDescent="0.2">
      <c r="A372" s="21" t="s">
        <v>69</v>
      </c>
      <c r="B372" s="20" t="s">
        <v>57</v>
      </c>
      <c r="C372" s="20" t="s">
        <v>79</v>
      </c>
      <c r="D372" s="20" t="s">
        <v>81</v>
      </c>
      <c r="E372" s="32" t="s">
        <v>68</v>
      </c>
      <c r="F372" s="5">
        <f>F373</f>
        <v>106.2</v>
      </c>
    </row>
    <row r="373" spans="1:6" ht="25.5" x14ac:dyDescent="0.2">
      <c r="A373" s="8" t="s">
        <v>67</v>
      </c>
      <c r="B373" s="20" t="s">
        <v>57</v>
      </c>
      <c r="C373" s="20" t="s">
        <v>79</v>
      </c>
      <c r="D373" s="20" t="s">
        <v>81</v>
      </c>
      <c r="E373" s="32" t="s">
        <v>64</v>
      </c>
      <c r="F373" s="5">
        <v>106.2</v>
      </c>
    </row>
    <row r="374" spans="1:6" x14ac:dyDescent="0.2">
      <c r="A374" s="12" t="s">
        <v>12</v>
      </c>
      <c r="B374" s="13" t="s">
        <v>57</v>
      </c>
      <c r="C374" s="13" t="s">
        <v>79</v>
      </c>
      <c r="D374" s="13" t="s">
        <v>11</v>
      </c>
      <c r="E374" s="17"/>
      <c r="F374" s="9">
        <f>F375</f>
        <v>1185.8</v>
      </c>
    </row>
    <row r="375" spans="1:6" ht="51" x14ac:dyDescent="0.2">
      <c r="A375" s="23" t="s">
        <v>80</v>
      </c>
      <c r="B375" s="13" t="s">
        <v>57</v>
      </c>
      <c r="C375" s="13" t="s">
        <v>79</v>
      </c>
      <c r="D375" s="13" t="s">
        <v>78</v>
      </c>
      <c r="E375" s="13"/>
      <c r="F375" s="9">
        <f>F376</f>
        <v>1185.8</v>
      </c>
    </row>
    <row r="376" spans="1:6" ht="25.5" x14ac:dyDescent="0.2">
      <c r="A376" s="21" t="s">
        <v>69</v>
      </c>
      <c r="B376" s="20" t="s">
        <v>57</v>
      </c>
      <c r="C376" s="20" t="s">
        <v>79</v>
      </c>
      <c r="D376" s="20" t="s">
        <v>78</v>
      </c>
      <c r="E376" s="32" t="s">
        <v>68</v>
      </c>
      <c r="F376" s="31">
        <f>F377</f>
        <v>1185.8</v>
      </c>
    </row>
    <row r="377" spans="1:6" ht="25.5" x14ac:dyDescent="0.2">
      <c r="A377" s="8" t="s">
        <v>67</v>
      </c>
      <c r="B377" s="20" t="s">
        <v>57</v>
      </c>
      <c r="C377" s="20" t="s">
        <v>79</v>
      </c>
      <c r="D377" s="20" t="s">
        <v>78</v>
      </c>
      <c r="E377" s="32" t="s">
        <v>64</v>
      </c>
      <c r="F377" s="31">
        <v>1185.8</v>
      </c>
    </row>
    <row r="378" spans="1:6" ht="51" x14ac:dyDescent="0.2">
      <c r="A378" s="12" t="s">
        <v>340</v>
      </c>
      <c r="B378" s="13" t="s">
        <v>57</v>
      </c>
      <c r="C378" s="13" t="s">
        <v>79</v>
      </c>
      <c r="D378" s="13" t="s">
        <v>341</v>
      </c>
      <c r="E378" s="105"/>
      <c r="F378" s="40">
        <f>F379</f>
        <v>1722.5</v>
      </c>
    </row>
    <row r="379" spans="1:6" ht="25.5" x14ac:dyDescent="0.2">
      <c r="A379" s="21" t="s">
        <v>69</v>
      </c>
      <c r="B379" s="20" t="s">
        <v>57</v>
      </c>
      <c r="C379" s="20" t="s">
        <v>79</v>
      </c>
      <c r="D379" s="20" t="s">
        <v>341</v>
      </c>
      <c r="E379" s="32" t="s">
        <v>68</v>
      </c>
      <c r="F379" s="31">
        <f>F380</f>
        <v>1722.5</v>
      </c>
    </row>
    <row r="380" spans="1:6" ht="25.5" x14ac:dyDescent="0.2">
      <c r="A380" s="8" t="s">
        <v>67</v>
      </c>
      <c r="B380" s="20" t="s">
        <v>57</v>
      </c>
      <c r="C380" s="20" t="s">
        <v>79</v>
      </c>
      <c r="D380" s="20" t="s">
        <v>341</v>
      </c>
      <c r="E380" s="32" t="s">
        <v>64</v>
      </c>
      <c r="F380" s="31">
        <v>1722.5</v>
      </c>
    </row>
    <row r="381" spans="1:6" ht="89.25" x14ac:dyDescent="0.2">
      <c r="A381" s="106" t="s">
        <v>342</v>
      </c>
      <c r="B381" s="13" t="s">
        <v>57</v>
      </c>
      <c r="C381" s="13" t="s">
        <v>79</v>
      </c>
      <c r="D381" s="13" t="s">
        <v>343</v>
      </c>
      <c r="E381" s="105"/>
      <c r="F381" s="40">
        <f>F382</f>
        <v>5497.2</v>
      </c>
    </row>
    <row r="382" spans="1:6" ht="25.5" x14ac:dyDescent="0.2">
      <c r="A382" s="21" t="s">
        <v>69</v>
      </c>
      <c r="B382" s="20" t="s">
        <v>57</v>
      </c>
      <c r="C382" s="20" t="s">
        <v>79</v>
      </c>
      <c r="D382" s="20" t="s">
        <v>343</v>
      </c>
      <c r="E382" s="32" t="s">
        <v>68</v>
      </c>
      <c r="F382" s="31">
        <f>F383</f>
        <v>5497.2</v>
      </c>
    </row>
    <row r="383" spans="1:6" ht="25.5" x14ac:dyDescent="0.2">
      <c r="A383" s="8" t="s">
        <v>67</v>
      </c>
      <c r="B383" s="20" t="s">
        <v>57</v>
      </c>
      <c r="C383" s="20" t="s">
        <v>79</v>
      </c>
      <c r="D383" s="20" t="s">
        <v>343</v>
      </c>
      <c r="E383" s="32" t="s">
        <v>64</v>
      </c>
      <c r="F383" s="31">
        <v>5497.2</v>
      </c>
    </row>
    <row r="384" spans="1:6" ht="102" x14ac:dyDescent="0.2">
      <c r="A384" s="106" t="s">
        <v>344</v>
      </c>
      <c r="B384" s="13" t="s">
        <v>57</v>
      </c>
      <c r="C384" s="13" t="s">
        <v>79</v>
      </c>
      <c r="D384" s="13" t="s">
        <v>345</v>
      </c>
      <c r="E384" s="105"/>
      <c r="F384" s="40">
        <f>F385</f>
        <v>1374.3</v>
      </c>
    </row>
    <row r="385" spans="1:6" ht="25.5" x14ac:dyDescent="0.2">
      <c r="A385" s="21" t="s">
        <v>69</v>
      </c>
      <c r="B385" s="20" t="s">
        <v>57</v>
      </c>
      <c r="C385" s="20" t="s">
        <v>79</v>
      </c>
      <c r="D385" s="20" t="s">
        <v>345</v>
      </c>
      <c r="E385" s="32" t="s">
        <v>68</v>
      </c>
      <c r="F385" s="31">
        <f>F386</f>
        <v>1374.3</v>
      </c>
    </row>
    <row r="386" spans="1:6" ht="25.5" x14ac:dyDescent="0.2">
      <c r="A386" s="8" t="s">
        <v>67</v>
      </c>
      <c r="B386" s="20" t="s">
        <v>57</v>
      </c>
      <c r="C386" s="20" t="s">
        <v>79</v>
      </c>
      <c r="D386" s="20" t="s">
        <v>345</v>
      </c>
      <c r="E386" s="32" t="s">
        <v>64</v>
      </c>
      <c r="F386" s="31">
        <v>1374.3</v>
      </c>
    </row>
    <row r="387" spans="1:6" x14ac:dyDescent="0.2">
      <c r="A387" s="19" t="s">
        <v>77</v>
      </c>
      <c r="B387" s="17">
        <v>10</v>
      </c>
      <c r="C387" s="17" t="s">
        <v>66</v>
      </c>
      <c r="D387" s="17"/>
      <c r="E387" s="17"/>
      <c r="F387" s="2">
        <f>F388</f>
        <v>34194.9</v>
      </c>
    </row>
    <row r="388" spans="1:6" x14ac:dyDescent="0.2">
      <c r="A388" s="12" t="s">
        <v>12</v>
      </c>
      <c r="B388" s="13" t="s">
        <v>57</v>
      </c>
      <c r="C388" s="13" t="s">
        <v>66</v>
      </c>
      <c r="D388" s="13" t="s">
        <v>11</v>
      </c>
      <c r="E388" s="17"/>
      <c r="F388" s="5">
        <f>F389</f>
        <v>34194.9</v>
      </c>
    </row>
    <row r="389" spans="1:6" ht="51" x14ac:dyDescent="0.2">
      <c r="A389" s="23" t="s">
        <v>76</v>
      </c>
      <c r="B389" s="13" t="s">
        <v>57</v>
      </c>
      <c r="C389" s="13" t="s">
        <v>66</v>
      </c>
      <c r="D389" s="13" t="s">
        <v>75</v>
      </c>
      <c r="E389" s="20"/>
      <c r="F389" s="5">
        <f>F390+F393+F396</f>
        <v>34194.9</v>
      </c>
    </row>
    <row r="390" spans="1:6" ht="25.5" x14ac:dyDescent="0.2">
      <c r="A390" s="30" t="s">
        <v>74</v>
      </c>
      <c r="B390" s="24" t="s">
        <v>57</v>
      </c>
      <c r="C390" s="24" t="s">
        <v>66</v>
      </c>
      <c r="D390" s="13" t="s">
        <v>73</v>
      </c>
      <c r="E390" s="24"/>
      <c r="F390" s="5">
        <f>F391</f>
        <v>9129.6</v>
      </c>
    </row>
    <row r="391" spans="1:6" ht="25.5" x14ac:dyDescent="0.2">
      <c r="A391" s="21" t="s">
        <v>69</v>
      </c>
      <c r="B391" s="24" t="s">
        <v>57</v>
      </c>
      <c r="C391" s="24" t="s">
        <v>66</v>
      </c>
      <c r="D391" s="20" t="s">
        <v>73</v>
      </c>
      <c r="E391" s="24" t="s">
        <v>68</v>
      </c>
      <c r="F391" s="5">
        <f>F392</f>
        <v>9129.6</v>
      </c>
    </row>
    <row r="392" spans="1:6" ht="25.5" x14ac:dyDescent="0.2">
      <c r="A392" s="8" t="s">
        <v>67</v>
      </c>
      <c r="B392" s="24" t="s">
        <v>57</v>
      </c>
      <c r="C392" s="24" t="s">
        <v>66</v>
      </c>
      <c r="D392" s="20" t="s">
        <v>73</v>
      </c>
      <c r="E392" s="24" t="s">
        <v>64</v>
      </c>
      <c r="F392" s="5">
        <v>9129.6</v>
      </c>
    </row>
    <row r="393" spans="1:6" x14ac:dyDescent="0.2">
      <c r="A393" s="30" t="s">
        <v>72</v>
      </c>
      <c r="B393" s="24">
        <v>10</v>
      </c>
      <c r="C393" s="24" t="s">
        <v>66</v>
      </c>
      <c r="D393" s="13" t="s">
        <v>71</v>
      </c>
      <c r="E393" s="24"/>
      <c r="F393" s="5">
        <f>F394</f>
        <v>13084.9</v>
      </c>
    </row>
    <row r="394" spans="1:6" ht="25.5" x14ac:dyDescent="0.2">
      <c r="A394" s="21" t="s">
        <v>35</v>
      </c>
      <c r="B394" s="24">
        <v>10</v>
      </c>
      <c r="C394" s="24" t="s">
        <v>66</v>
      </c>
      <c r="D394" s="20" t="s">
        <v>71</v>
      </c>
      <c r="E394" s="24" t="s">
        <v>34</v>
      </c>
      <c r="F394" s="5">
        <f>F395</f>
        <v>13084.9</v>
      </c>
    </row>
    <row r="395" spans="1:6" ht="25.5" x14ac:dyDescent="0.2">
      <c r="A395" s="21" t="s">
        <v>33</v>
      </c>
      <c r="B395" s="24">
        <v>10</v>
      </c>
      <c r="C395" s="24" t="s">
        <v>66</v>
      </c>
      <c r="D395" s="20" t="s">
        <v>71</v>
      </c>
      <c r="E395" s="24" t="s">
        <v>29</v>
      </c>
      <c r="F395" s="5">
        <v>13084.9</v>
      </c>
    </row>
    <row r="396" spans="1:6" ht="25.5" x14ac:dyDescent="0.2">
      <c r="A396" s="30" t="s">
        <v>70</v>
      </c>
      <c r="B396" s="24">
        <v>10</v>
      </c>
      <c r="C396" s="24" t="s">
        <v>66</v>
      </c>
      <c r="D396" s="13" t="s">
        <v>65</v>
      </c>
      <c r="E396" s="24"/>
      <c r="F396" s="5">
        <f>F397</f>
        <v>11980.4</v>
      </c>
    </row>
    <row r="397" spans="1:6" ht="25.5" x14ac:dyDescent="0.2">
      <c r="A397" s="21" t="s">
        <v>69</v>
      </c>
      <c r="B397" s="24">
        <v>10</v>
      </c>
      <c r="C397" s="24" t="s">
        <v>66</v>
      </c>
      <c r="D397" s="20" t="s">
        <v>65</v>
      </c>
      <c r="E397" s="24" t="s">
        <v>68</v>
      </c>
      <c r="F397" s="5">
        <f>F398</f>
        <v>11980.4</v>
      </c>
    </row>
    <row r="398" spans="1:6" ht="25.5" x14ac:dyDescent="0.2">
      <c r="A398" s="8" t="s">
        <v>67</v>
      </c>
      <c r="B398" s="24">
        <v>10</v>
      </c>
      <c r="C398" s="24" t="s">
        <v>66</v>
      </c>
      <c r="D398" s="20" t="s">
        <v>65</v>
      </c>
      <c r="E398" s="24" t="s">
        <v>64</v>
      </c>
      <c r="F398" s="5">
        <v>11980.4</v>
      </c>
    </row>
    <row r="399" spans="1:6" x14ac:dyDescent="0.2">
      <c r="A399" s="19" t="s">
        <v>63</v>
      </c>
      <c r="B399" s="17">
        <v>10</v>
      </c>
      <c r="C399" s="17" t="s">
        <v>56</v>
      </c>
      <c r="D399" s="17"/>
      <c r="E399" s="17"/>
      <c r="F399" s="2">
        <f>F406+F418+F400</f>
        <v>2123.6</v>
      </c>
    </row>
    <row r="400" spans="1:6" ht="38.25" x14ac:dyDescent="0.2">
      <c r="A400" s="23" t="s">
        <v>62</v>
      </c>
      <c r="B400" s="13" t="s">
        <v>57</v>
      </c>
      <c r="C400" s="13" t="s">
        <v>56</v>
      </c>
      <c r="D400" s="13" t="s">
        <v>61</v>
      </c>
      <c r="E400" s="13"/>
      <c r="F400" s="9">
        <f>F401+F403+F405</f>
        <v>260</v>
      </c>
    </row>
    <row r="401" spans="1:6" ht="25.5" x14ac:dyDescent="0.2">
      <c r="A401" s="21" t="s">
        <v>35</v>
      </c>
      <c r="B401" s="20" t="s">
        <v>57</v>
      </c>
      <c r="C401" s="20" t="s">
        <v>56</v>
      </c>
      <c r="D401" s="20" t="s">
        <v>61</v>
      </c>
      <c r="E401" s="20" t="s">
        <v>34</v>
      </c>
      <c r="F401" s="5">
        <f>F402</f>
        <v>80</v>
      </c>
    </row>
    <row r="402" spans="1:6" ht="25.5" x14ac:dyDescent="0.2">
      <c r="A402" s="21" t="s">
        <v>33</v>
      </c>
      <c r="B402" s="20" t="s">
        <v>57</v>
      </c>
      <c r="C402" s="20" t="s">
        <v>56</v>
      </c>
      <c r="D402" s="20" t="s">
        <v>61</v>
      </c>
      <c r="E402" s="20" t="s">
        <v>29</v>
      </c>
      <c r="F402" s="5">
        <v>80</v>
      </c>
    </row>
    <row r="403" spans="1:6" ht="38.25" x14ac:dyDescent="0.2">
      <c r="A403" s="26" t="s">
        <v>45</v>
      </c>
      <c r="B403" s="20" t="s">
        <v>57</v>
      </c>
      <c r="C403" s="20" t="s">
        <v>56</v>
      </c>
      <c r="D403" s="20" t="s">
        <v>61</v>
      </c>
      <c r="E403" s="20" t="s">
        <v>44</v>
      </c>
      <c r="F403" s="5">
        <f>F404</f>
        <v>30</v>
      </c>
    </row>
    <row r="404" spans="1:6" x14ac:dyDescent="0.2">
      <c r="A404" s="34" t="s">
        <v>86</v>
      </c>
      <c r="B404" s="20" t="s">
        <v>57</v>
      </c>
      <c r="C404" s="20" t="s">
        <v>56</v>
      </c>
      <c r="D404" s="20" t="s">
        <v>61</v>
      </c>
      <c r="E404" s="20" t="s">
        <v>84</v>
      </c>
      <c r="F404" s="5">
        <v>30</v>
      </c>
    </row>
    <row r="405" spans="1:6" x14ac:dyDescent="0.2">
      <c r="A405" s="21" t="s">
        <v>43</v>
      </c>
      <c r="B405" s="20" t="s">
        <v>57</v>
      </c>
      <c r="C405" s="20" t="s">
        <v>56</v>
      </c>
      <c r="D405" s="20" t="s">
        <v>61</v>
      </c>
      <c r="E405" s="20" t="s">
        <v>40</v>
      </c>
      <c r="F405" s="5">
        <v>150</v>
      </c>
    </row>
    <row r="406" spans="1:6" x14ac:dyDescent="0.2">
      <c r="A406" s="14" t="s">
        <v>12</v>
      </c>
      <c r="B406" s="13" t="s">
        <v>57</v>
      </c>
      <c r="C406" s="13" t="s">
        <v>56</v>
      </c>
      <c r="D406" s="13" t="s">
        <v>11</v>
      </c>
      <c r="E406" s="20"/>
      <c r="F406" s="9">
        <f>F407+F410+F415</f>
        <v>1071.5999999999999</v>
      </c>
    </row>
    <row r="407" spans="1:6" ht="25.5" x14ac:dyDescent="0.2">
      <c r="A407" s="21" t="s">
        <v>60</v>
      </c>
      <c r="B407" s="20" t="s">
        <v>57</v>
      </c>
      <c r="C407" s="20" t="s">
        <v>56</v>
      </c>
      <c r="D407" s="27" t="s">
        <v>59</v>
      </c>
      <c r="E407" s="20"/>
      <c r="F407" s="5">
        <f>F408</f>
        <v>506.6</v>
      </c>
    </row>
    <row r="408" spans="1:6" ht="25.5" x14ac:dyDescent="0.2">
      <c r="A408" s="21" t="s">
        <v>35</v>
      </c>
      <c r="B408" s="20" t="s">
        <v>57</v>
      </c>
      <c r="C408" s="20" t="s">
        <v>56</v>
      </c>
      <c r="D408" s="27" t="s">
        <v>59</v>
      </c>
      <c r="E408" s="20" t="s">
        <v>34</v>
      </c>
      <c r="F408" s="5">
        <f>F409</f>
        <v>506.6</v>
      </c>
    </row>
    <row r="409" spans="1:6" ht="25.5" x14ac:dyDescent="0.2">
      <c r="A409" s="21" t="s">
        <v>33</v>
      </c>
      <c r="B409" s="20" t="s">
        <v>57</v>
      </c>
      <c r="C409" s="20" t="s">
        <v>56</v>
      </c>
      <c r="D409" s="27" t="s">
        <v>59</v>
      </c>
      <c r="E409" s="20" t="s">
        <v>29</v>
      </c>
      <c r="F409" s="5">
        <v>506.6</v>
      </c>
    </row>
    <row r="410" spans="1:6" ht="127.5" x14ac:dyDescent="0.2">
      <c r="A410" s="29" t="s">
        <v>506</v>
      </c>
      <c r="B410" s="13" t="s">
        <v>57</v>
      </c>
      <c r="C410" s="13" t="s">
        <v>56</v>
      </c>
      <c r="D410" s="28" t="s">
        <v>547</v>
      </c>
      <c r="E410" s="13"/>
      <c r="F410" s="9">
        <f>F411+F413</f>
        <v>320</v>
      </c>
    </row>
    <row r="411" spans="1:6" ht="25.5" x14ac:dyDescent="0.2">
      <c r="A411" s="21" t="s">
        <v>35</v>
      </c>
      <c r="B411" s="20" t="s">
        <v>57</v>
      </c>
      <c r="C411" s="20" t="s">
        <v>56</v>
      </c>
      <c r="D411" s="27" t="s">
        <v>547</v>
      </c>
      <c r="E411" s="20" t="s">
        <v>34</v>
      </c>
      <c r="F411" s="5">
        <f>F412</f>
        <v>20</v>
      </c>
    </row>
    <row r="412" spans="1:6" ht="25.5" x14ac:dyDescent="0.2">
      <c r="A412" s="21" t="s">
        <v>33</v>
      </c>
      <c r="B412" s="20" t="s">
        <v>57</v>
      </c>
      <c r="C412" s="20" t="s">
        <v>56</v>
      </c>
      <c r="D412" s="27" t="s">
        <v>547</v>
      </c>
      <c r="E412" s="20" t="s">
        <v>29</v>
      </c>
      <c r="F412" s="5">
        <v>20</v>
      </c>
    </row>
    <row r="413" spans="1:6" ht="38.25" x14ac:dyDescent="0.2">
      <c r="A413" s="26" t="s">
        <v>45</v>
      </c>
      <c r="B413" s="20" t="s">
        <v>57</v>
      </c>
      <c r="C413" s="20" t="s">
        <v>56</v>
      </c>
      <c r="D413" s="27" t="s">
        <v>547</v>
      </c>
      <c r="E413" s="20" t="s">
        <v>44</v>
      </c>
      <c r="F413" s="5">
        <f>F414</f>
        <v>300</v>
      </c>
    </row>
    <row r="414" spans="1:6" x14ac:dyDescent="0.2">
      <c r="A414" s="34" t="s">
        <v>86</v>
      </c>
      <c r="B414" s="20" t="s">
        <v>57</v>
      </c>
      <c r="C414" s="20" t="s">
        <v>56</v>
      </c>
      <c r="D414" s="27" t="s">
        <v>547</v>
      </c>
      <c r="E414" s="20" t="s">
        <v>84</v>
      </c>
      <c r="F414" s="5">
        <v>300</v>
      </c>
    </row>
    <row r="415" spans="1:6" ht="127.5" x14ac:dyDescent="0.2">
      <c r="A415" s="29" t="s">
        <v>545</v>
      </c>
      <c r="B415" s="20" t="s">
        <v>57</v>
      </c>
      <c r="C415" s="20" t="s">
        <v>56</v>
      </c>
      <c r="D415" s="28" t="s">
        <v>546</v>
      </c>
      <c r="E415" s="20"/>
      <c r="F415" s="5">
        <f>F416</f>
        <v>245</v>
      </c>
    </row>
    <row r="416" spans="1:6" ht="38.25" x14ac:dyDescent="0.2">
      <c r="A416" s="26" t="s">
        <v>45</v>
      </c>
      <c r="B416" s="20" t="s">
        <v>57</v>
      </c>
      <c r="C416" s="20" t="s">
        <v>56</v>
      </c>
      <c r="D416" s="27" t="s">
        <v>546</v>
      </c>
      <c r="E416" s="20" t="s">
        <v>44</v>
      </c>
      <c r="F416" s="5">
        <f>F417</f>
        <v>245</v>
      </c>
    </row>
    <row r="417" spans="1:6" x14ac:dyDescent="0.2">
      <c r="A417" s="34" t="s">
        <v>86</v>
      </c>
      <c r="B417" s="20" t="s">
        <v>57</v>
      </c>
      <c r="C417" s="20" t="s">
        <v>56</v>
      </c>
      <c r="D417" s="27" t="s">
        <v>546</v>
      </c>
      <c r="E417" s="20" t="s">
        <v>84</v>
      </c>
      <c r="F417" s="5">
        <v>245</v>
      </c>
    </row>
    <row r="418" spans="1:6" ht="38.25" x14ac:dyDescent="0.2">
      <c r="A418" s="23" t="s">
        <v>58</v>
      </c>
      <c r="B418" s="13" t="s">
        <v>57</v>
      </c>
      <c r="C418" s="13" t="s">
        <v>56</v>
      </c>
      <c r="D418" s="10" t="s">
        <v>55</v>
      </c>
      <c r="E418" s="10"/>
      <c r="F418" s="5">
        <f>F419</f>
        <v>792</v>
      </c>
    </row>
    <row r="419" spans="1:6" ht="25.5" x14ac:dyDescent="0.2">
      <c r="A419" s="21" t="s">
        <v>35</v>
      </c>
      <c r="B419" s="20" t="s">
        <v>57</v>
      </c>
      <c r="C419" s="20" t="s">
        <v>56</v>
      </c>
      <c r="D419" s="6" t="s">
        <v>55</v>
      </c>
      <c r="E419" s="20" t="s">
        <v>34</v>
      </c>
      <c r="F419" s="5">
        <f>F420</f>
        <v>792</v>
      </c>
    </row>
    <row r="420" spans="1:6" ht="25.5" x14ac:dyDescent="0.2">
      <c r="A420" s="21" t="s">
        <v>33</v>
      </c>
      <c r="B420" s="20" t="s">
        <v>57</v>
      </c>
      <c r="C420" s="20" t="s">
        <v>56</v>
      </c>
      <c r="D420" s="6" t="s">
        <v>55</v>
      </c>
      <c r="E420" s="20" t="s">
        <v>29</v>
      </c>
      <c r="F420" s="5">
        <v>792</v>
      </c>
    </row>
    <row r="421" spans="1:6" x14ac:dyDescent="0.2">
      <c r="A421" s="19" t="s">
        <v>54</v>
      </c>
      <c r="B421" s="17" t="s">
        <v>42</v>
      </c>
      <c r="C421" s="17"/>
      <c r="D421" s="17"/>
      <c r="E421" s="17"/>
      <c r="F421" s="2">
        <f>F422</f>
        <v>1796.3</v>
      </c>
    </row>
    <row r="422" spans="1:6" x14ac:dyDescent="0.2">
      <c r="A422" s="19" t="s">
        <v>53</v>
      </c>
      <c r="B422" s="17" t="s">
        <v>42</v>
      </c>
      <c r="C422" s="17" t="s">
        <v>16</v>
      </c>
      <c r="D422" s="17"/>
      <c r="E422" s="17"/>
      <c r="F422" s="2">
        <f>F423</f>
        <v>1796.3</v>
      </c>
    </row>
    <row r="423" spans="1:6" ht="25.5" x14ac:dyDescent="0.2">
      <c r="A423" s="23" t="s">
        <v>52</v>
      </c>
      <c r="B423" s="13" t="s">
        <v>42</v>
      </c>
      <c r="C423" s="13" t="s">
        <v>16</v>
      </c>
      <c r="D423" s="13" t="s">
        <v>51</v>
      </c>
      <c r="E423" s="13"/>
      <c r="F423" s="9">
        <f>F424+F429+F432</f>
        <v>1796.3</v>
      </c>
    </row>
    <row r="424" spans="1:6" ht="25.5" x14ac:dyDescent="0.2">
      <c r="A424" s="23" t="s">
        <v>50</v>
      </c>
      <c r="B424" s="13" t="s">
        <v>42</v>
      </c>
      <c r="C424" s="13" t="s">
        <v>16</v>
      </c>
      <c r="D424" s="13" t="s">
        <v>49</v>
      </c>
      <c r="E424" s="13"/>
      <c r="F424" s="9">
        <f>F427+F425</f>
        <v>1691</v>
      </c>
    </row>
    <row r="425" spans="1:6" ht="25.5" x14ac:dyDescent="0.2">
      <c r="A425" s="21" t="s">
        <v>35</v>
      </c>
      <c r="B425" s="20" t="s">
        <v>42</v>
      </c>
      <c r="C425" s="20" t="s">
        <v>16</v>
      </c>
      <c r="D425" s="20" t="s">
        <v>49</v>
      </c>
      <c r="E425" s="20" t="s">
        <v>34</v>
      </c>
      <c r="F425" s="5">
        <f>F426</f>
        <v>0</v>
      </c>
    </row>
    <row r="426" spans="1:6" ht="25.5" x14ac:dyDescent="0.2">
      <c r="A426" s="21" t="s">
        <v>33</v>
      </c>
      <c r="B426" s="20" t="s">
        <v>42</v>
      </c>
      <c r="C426" s="20" t="s">
        <v>16</v>
      </c>
      <c r="D426" s="20" t="s">
        <v>49</v>
      </c>
      <c r="E426" s="20" t="s">
        <v>29</v>
      </c>
      <c r="F426" s="5">
        <v>0</v>
      </c>
    </row>
    <row r="427" spans="1:6" ht="38.25" x14ac:dyDescent="0.2">
      <c r="A427" s="26" t="s">
        <v>45</v>
      </c>
      <c r="B427" s="20" t="s">
        <v>42</v>
      </c>
      <c r="C427" s="20" t="s">
        <v>16</v>
      </c>
      <c r="D427" s="20" t="s">
        <v>49</v>
      </c>
      <c r="E427" s="20" t="s">
        <v>44</v>
      </c>
      <c r="F427" s="5">
        <f>F428</f>
        <v>1691</v>
      </c>
    </row>
    <row r="428" spans="1:6" x14ac:dyDescent="0.2">
      <c r="A428" s="21" t="s">
        <v>43</v>
      </c>
      <c r="B428" s="20" t="s">
        <v>42</v>
      </c>
      <c r="C428" s="20" t="s">
        <v>16</v>
      </c>
      <c r="D428" s="20" t="s">
        <v>49</v>
      </c>
      <c r="E428" s="20" t="s">
        <v>40</v>
      </c>
      <c r="F428" s="5">
        <v>1691</v>
      </c>
    </row>
    <row r="429" spans="1:6" ht="63.75" x14ac:dyDescent="0.2">
      <c r="A429" s="23" t="s">
        <v>48</v>
      </c>
      <c r="B429" s="20" t="s">
        <v>42</v>
      </c>
      <c r="C429" s="20" t="s">
        <v>16</v>
      </c>
      <c r="D429" s="13" t="s">
        <v>47</v>
      </c>
      <c r="E429" s="13"/>
      <c r="F429" s="9">
        <f>F430</f>
        <v>100</v>
      </c>
    </row>
    <row r="430" spans="1:6" ht="38.25" x14ac:dyDescent="0.2">
      <c r="A430" s="26" t="s">
        <v>45</v>
      </c>
      <c r="B430" s="20" t="s">
        <v>42</v>
      </c>
      <c r="C430" s="20" t="s">
        <v>16</v>
      </c>
      <c r="D430" s="20" t="s">
        <v>47</v>
      </c>
      <c r="E430" s="20" t="s">
        <v>44</v>
      </c>
      <c r="F430" s="5">
        <f>F431</f>
        <v>100</v>
      </c>
    </row>
    <row r="431" spans="1:6" x14ac:dyDescent="0.2">
      <c r="A431" s="21" t="s">
        <v>43</v>
      </c>
      <c r="B431" s="20" t="s">
        <v>42</v>
      </c>
      <c r="C431" s="20" t="s">
        <v>16</v>
      </c>
      <c r="D431" s="20" t="s">
        <v>47</v>
      </c>
      <c r="E431" s="20" t="s">
        <v>40</v>
      </c>
      <c r="F431" s="5">
        <v>100</v>
      </c>
    </row>
    <row r="432" spans="1:6" ht="63.75" x14ac:dyDescent="0.2">
      <c r="A432" s="23" t="s">
        <v>46</v>
      </c>
      <c r="B432" s="20" t="s">
        <v>42</v>
      </c>
      <c r="C432" s="20" t="s">
        <v>16</v>
      </c>
      <c r="D432" s="13" t="s">
        <v>41</v>
      </c>
      <c r="E432" s="13"/>
      <c r="F432" s="9">
        <f>F433</f>
        <v>5.3</v>
      </c>
    </row>
    <row r="433" spans="1:6" ht="38.25" x14ac:dyDescent="0.2">
      <c r="A433" s="26" t="s">
        <v>45</v>
      </c>
      <c r="B433" s="20" t="s">
        <v>42</v>
      </c>
      <c r="C433" s="20" t="s">
        <v>16</v>
      </c>
      <c r="D433" s="20" t="s">
        <v>41</v>
      </c>
      <c r="E433" s="20" t="s">
        <v>44</v>
      </c>
      <c r="F433" s="5">
        <f>F434</f>
        <v>5.3</v>
      </c>
    </row>
    <row r="434" spans="1:6" x14ac:dyDescent="0.2">
      <c r="A434" s="21" t="s">
        <v>43</v>
      </c>
      <c r="B434" s="20" t="s">
        <v>42</v>
      </c>
      <c r="C434" s="20" t="s">
        <v>16</v>
      </c>
      <c r="D434" s="20" t="s">
        <v>41</v>
      </c>
      <c r="E434" s="20" t="s">
        <v>40</v>
      </c>
      <c r="F434" s="5">
        <v>5.3</v>
      </c>
    </row>
    <row r="435" spans="1:6" x14ac:dyDescent="0.2">
      <c r="A435" s="19" t="s">
        <v>39</v>
      </c>
      <c r="B435" s="17" t="s">
        <v>32</v>
      </c>
      <c r="C435" s="17"/>
      <c r="D435" s="17"/>
      <c r="E435" s="17"/>
      <c r="F435" s="2">
        <f>F436+F440</f>
        <v>1165</v>
      </c>
    </row>
    <row r="436" spans="1:6" x14ac:dyDescent="0.2">
      <c r="A436" s="19" t="s">
        <v>38</v>
      </c>
      <c r="B436" s="17" t="s">
        <v>32</v>
      </c>
      <c r="C436" s="17" t="s">
        <v>16</v>
      </c>
      <c r="D436" s="17"/>
      <c r="E436" s="17"/>
      <c r="F436" s="2">
        <f>F437</f>
        <v>950</v>
      </c>
    </row>
    <row r="437" spans="1:6" ht="38.25" x14ac:dyDescent="0.2">
      <c r="A437" s="23" t="s">
        <v>36</v>
      </c>
      <c r="B437" s="25" t="s">
        <v>32</v>
      </c>
      <c r="C437" s="25" t="s">
        <v>16</v>
      </c>
      <c r="D437" s="13" t="s">
        <v>30</v>
      </c>
      <c r="E437" s="13"/>
      <c r="F437" s="9">
        <f>F438</f>
        <v>950</v>
      </c>
    </row>
    <row r="438" spans="1:6" ht="25.5" x14ac:dyDescent="0.2">
      <c r="A438" s="21" t="s">
        <v>35</v>
      </c>
      <c r="B438" s="24" t="s">
        <v>32</v>
      </c>
      <c r="C438" s="24" t="s">
        <v>16</v>
      </c>
      <c r="D438" s="20" t="s">
        <v>30</v>
      </c>
      <c r="E438" s="20" t="s">
        <v>34</v>
      </c>
      <c r="F438" s="5">
        <f>F439</f>
        <v>950</v>
      </c>
    </row>
    <row r="439" spans="1:6" ht="25.5" x14ac:dyDescent="0.2">
      <c r="A439" s="21" t="s">
        <v>33</v>
      </c>
      <c r="B439" s="24" t="s">
        <v>32</v>
      </c>
      <c r="C439" s="24" t="s">
        <v>16</v>
      </c>
      <c r="D439" s="20" t="s">
        <v>30</v>
      </c>
      <c r="E439" s="20" t="s">
        <v>29</v>
      </c>
      <c r="F439" s="5">
        <v>950</v>
      </c>
    </row>
    <row r="440" spans="1:6" x14ac:dyDescent="0.2">
      <c r="A440" s="19" t="s">
        <v>37</v>
      </c>
      <c r="B440" s="17" t="s">
        <v>32</v>
      </c>
      <c r="C440" s="17" t="s">
        <v>31</v>
      </c>
      <c r="D440" s="17"/>
      <c r="E440" s="17"/>
      <c r="F440" s="2">
        <f>F441</f>
        <v>215</v>
      </c>
    </row>
    <row r="441" spans="1:6" ht="38.25" x14ac:dyDescent="0.2">
      <c r="A441" s="23" t="s">
        <v>36</v>
      </c>
      <c r="B441" s="13" t="s">
        <v>32</v>
      </c>
      <c r="C441" s="13" t="s">
        <v>31</v>
      </c>
      <c r="D441" s="13" t="s">
        <v>30</v>
      </c>
      <c r="E441" s="13"/>
      <c r="F441" s="9">
        <f>F442</f>
        <v>215</v>
      </c>
    </row>
    <row r="442" spans="1:6" ht="25.5" x14ac:dyDescent="0.2">
      <c r="A442" s="21" t="s">
        <v>35</v>
      </c>
      <c r="B442" s="20" t="s">
        <v>32</v>
      </c>
      <c r="C442" s="20" t="s">
        <v>31</v>
      </c>
      <c r="D442" s="20" t="s">
        <v>30</v>
      </c>
      <c r="E442" s="20" t="s">
        <v>34</v>
      </c>
      <c r="F442" s="5">
        <f>F443</f>
        <v>215</v>
      </c>
    </row>
    <row r="443" spans="1:6" ht="25.5" x14ac:dyDescent="0.2">
      <c r="A443" s="21" t="s">
        <v>33</v>
      </c>
      <c r="B443" s="20" t="s">
        <v>32</v>
      </c>
      <c r="C443" s="20" t="s">
        <v>31</v>
      </c>
      <c r="D443" s="20" t="s">
        <v>30</v>
      </c>
      <c r="E443" s="20" t="s">
        <v>29</v>
      </c>
      <c r="F443" s="5">
        <v>215</v>
      </c>
    </row>
    <row r="444" spans="1:6" ht="25.5" x14ac:dyDescent="0.2">
      <c r="A444" s="19" t="s">
        <v>28</v>
      </c>
      <c r="B444" s="17" t="s">
        <v>23</v>
      </c>
      <c r="C444" s="17"/>
      <c r="D444" s="17"/>
      <c r="E444" s="17"/>
      <c r="F444" s="2">
        <f>F445</f>
        <v>5765</v>
      </c>
    </row>
    <row r="445" spans="1:6" ht="25.5" x14ac:dyDescent="0.2">
      <c r="A445" s="19" t="s">
        <v>27</v>
      </c>
      <c r="B445" s="17" t="s">
        <v>23</v>
      </c>
      <c r="C445" s="17" t="s">
        <v>16</v>
      </c>
      <c r="D445" s="17"/>
      <c r="E445" s="13"/>
      <c r="F445" s="9">
        <f>F446</f>
        <v>5765</v>
      </c>
    </row>
    <row r="446" spans="1:6" x14ac:dyDescent="0.2">
      <c r="A446" s="14" t="s">
        <v>12</v>
      </c>
      <c r="B446" s="13" t="s">
        <v>23</v>
      </c>
      <c r="C446" s="13" t="s">
        <v>16</v>
      </c>
      <c r="D446" s="13" t="s">
        <v>11</v>
      </c>
      <c r="E446" s="13"/>
      <c r="F446" s="9">
        <f>F447</f>
        <v>5765</v>
      </c>
    </row>
    <row r="447" spans="1:6" x14ac:dyDescent="0.2">
      <c r="A447" s="23" t="s">
        <v>26</v>
      </c>
      <c r="B447" s="13" t="s">
        <v>23</v>
      </c>
      <c r="C447" s="13" t="s">
        <v>16</v>
      </c>
      <c r="D447" s="13" t="s">
        <v>22</v>
      </c>
      <c r="E447" s="13"/>
      <c r="F447" s="9">
        <f>F448</f>
        <v>5765</v>
      </c>
    </row>
    <row r="448" spans="1:6" ht="25.5" x14ac:dyDescent="0.2">
      <c r="A448" s="21" t="s">
        <v>24</v>
      </c>
      <c r="B448" s="20" t="s">
        <v>23</v>
      </c>
      <c r="C448" s="20" t="s">
        <v>16</v>
      </c>
      <c r="D448" s="20" t="s">
        <v>22</v>
      </c>
      <c r="E448" s="20" t="s">
        <v>25</v>
      </c>
      <c r="F448" s="5">
        <f>F449</f>
        <v>5765</v>
      </c>
    </row>
    <row r="449" spans="1:6" ht="25.5" x14ac:dyDescent="0.2">
      <c r="A449" s="21" t="s">
        <v>24</v>
      </c>
      <c r="B449" s="20" t="s">
        <v>23</v>
      </c>
      <c r="C449" s="20" t="s">
        <v>16</v>
      </c>
      <c r="D449" s="20" t="s">
        <v>22</v>
      </c>
      <c r="E449" s="20" t="s">
        <v>21</v>
      </c>
      <c r="F449" s="5">
        <v>5765</v>
      </c>
    </row>
    <row r="450" spans="1:6" x14ac:dyDescent="0.2">
      <c r="A450" s="19" t="s">
        <v>20</v>
      </c>
      <c r="B450" s="17" t="s">
        <v>5</v>
      </c>
      <c r="C450" s="17"/>
      <c r="D450" s="17"/>
      <c r="E450" s="17"/>
      <c r="F450" s="2">
        <f>F451+F456</f>
        <v>81445.8</v>
      </c>
    </row>
    <row r="451" spans="1:6" ht="25.5" x14ac:dyDescent="0.2">
      <c r="A451" s="16" t="s">
        <v>19</v>
      </c>
      <c r="B451" s="15" t="s">
        <v>5</v>
      </c>
      <c r="C451" s="15" t="s">
        <v>16</v>
      </c>
      <c r="D451" s="15"/>
      <c r="E451" s="15"/>
      <c r="F451" s="2">
        <f>F452</f>
        <v>57419.6</v>
      </c>
    </row>
    <row r="452" spans="1:6" x14ac:dyDescent="0.2">
      <c r="A452" s="14" t="s">
        <v>12</v>
      </c>
      <c r="B452" s="10" t="s">
        <v>5</v>
      </c>
      <c r="C452" s="10" t="s">
        <v>16</v>
      </c>
      <c r="D452" s="13" t="s">
        <v>11</v>
      </c>
      <c r="E452" s="10"/>
      <c r="F452" s="9">
        <f>F453</f>
        <v>57419.6</v>
      </c>
    </row>
    <row r="453" spans="1:6" ht="25.5" x14ac:dyDescent="0.2">
      <c r="A453" s="12" t="s">
        <v>18</v>
      </c>
      <c r="B453" s="10" t="s">
        <v>5</v>
      </c>
      <c r="C453" s="10" t="s">
        <v>16</v>
      </c>
      <c r="D453" s="10" t="s">
        <v>15</v>
      </c>
      <c r="E453" s="10"/>
      <c r="F453" s="9">
        <f>F454</f>
        <v>57419.6</v>
      </c>
    </row>
    <row r="454" spans="1:6" x14ac:dyDescent="0.2">
      <c r="A454" s="8" t="s">
        <v>9</v>
      </c>
      <c r="B454" s="6" t="s">
        <v>5</v>
      </c>
      <c r="C454" s="6" t="s">
        <v>16</v>
      </c>
      <c r="D454" s="10" t="s">
        <v>15</v>
      </c>
      <c r="E454" s="6" t="s">
        <v>8</v>
      </c>
      <c r="F454" s="5">
        <f>F455</f>
        <v>57419.6</v>
      </c>
    </row>
    <row r="455" spans="1:6" x14ac:dyDescent="0.2">
      <c r="A455" s="8" t="s">
        <v>17</v>
      </c>
      <c r="B455" s="6" t="s">
        <v>5</v>
      </c>
      <c r="C455" s="6" t="s">
        <v>16</v>
      </c>
      <c r="D455" s="10" t="s">
        <v>15</v>
      </c>
      <c r="E455" s="6" t="s">
        <v>14</v>
      </c>
      <c r="F455" s="5">
        <v>57419.6</v>
      </c>
    </row>
    <row r="456" spans="1:6" ht="25.5" x14ac:dyDescent="0.2">
      <c r="A456" s="16" t="s">
        <v>13</v>
      </c>
      <c r="B456" s="15" t="s">
        <v>5</v>
      </c>
      <c r="C456" s="15" t="s">
        <v>4</v>
      </c>
      <c r="D456" s="15"/>
      <c r="E456" s="15"/>
      <c r="F456" s="2">
        <f>F462+F457</f>
        <v>24026.2</v>
      </c>
    </row>
    <row r="457" spans="1:6" x14ac:dyDescent="0.2">
      <c r="A457" s="14" t="s">
        <v>12</v>
      </c>
      <c r="B457" s="10" t="s">
        <v>5</v>
      </c>
      <c r="C457" s="10" t="s">
        <v>4</v>
      </c>
      <c r="D457" s="13" t="s">
        <v>11</v>
      </c>
      <c r="E457" s="6"/>
      <c r="F457" s="9">
        <f>F458</f>
        <v>24026.2</v>
      </c>
    </row>
    <row r="458" spans="1:6" ht="76.5" x14ac:dyDescent="0.2">
      <c r="A458" s="12" t="s">
        <v>10</v>
      </c>
      <c r="B458" s="10" t="s">
        <v>5</v>
      </c>
      <c r="C458" s="10" t="s">
        <v>4</v>
      </c>
      <c r="D458" s="10" t="s">
        <v>3</v>
      </c>
      <c r="E458" s="10"/>
      <c r="F458" s="9">
        <f>F459</f>
        <v>24026.2</v>
      </c>
    </row>
    <row r="459" spans="1:6" x14ac:dyDescent="0.2">
      <c r="A459" s="8" t="s">
        <v>9</v>
      </c>
      <c r="B459" s="6" t="s">
        <v>5</v>
      </c>
      <c r="C459" s="6" t="s">
        <v>4</v>
      </c>
      <c r="D459" s="6" t="s">
        <v>3</v>
      </c>
      <c r="E459" s="6" t="s">
        <v>8</v>
      </c>
      <c r="F459" s="5">
        <v>24026.2</v>
      </c>
    </row>
    <row r="460" spans="1:6" x14ac:dyDescent="0.2">
      <c r="A460" s="8" t="s">
        <v>7</v>
      </c>
      <c r="B460" s="6" t="s">
        <v>5</v>
      </c>
      <c r="C460" s="6" t="s">
        <v>4</v>
      </c>
      <c r="D460" s="6" t="s">
        <v>3</v>
      </c>
      <c r="E460" s="6" t="s">
        <v>2</v>
      </c>
      <c r="F460" s="5">
        <v>19026.2</v>
      </c>
    </row>
    <row r="461" spans="1:6" x14ac:dyDescent="0.2">
      <c r="A461" s="4" t="s">
        <v>1</v>
      </c>
      <c r="B461" s="3"/>
      <c r="C461" s="3"/>
      <c r="D461" s="3"/>
      <c r="E461" s="3"/>
      <c r="F461" s="2">
        <f>F13+F95+F101+F117+F146+F178+F322+F356+F421+F435+F444+F450</f>
        <v>793445.50000000012</v>
      </c>
    </row>
  </sheetData>
  <mergeCells count="4">
    <mergeCell ref="D8:E8"/>
    <mergeCell ref="A9:E9"/>
    <mergeCell ref="A5:F6"/>
    <mergeCell ref="D1:F3"/>
  </mergeCells>
  <pageMargins left="0.78740157480314965" right="0.78740157480314965" top="0.98425196850393704" bottom="0.39370078740157483" header="0.51181102362204722" footer="0.51181102362204722"/>
  <pageSetup paperSize="9" scale="86" fitToHeight="3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1"/>
  <sheetViews>
    <sheetView tabSelected="1" workbookViewId="0">
      <selection activeCell="E4" sqref="E4"/>
    </sheetView>
  </sheetViews>
  <sheetFormatPr defaultRowHeight="12.75" x14ac:dyDescent="0.2"/>
  <cols>
    <col min="1" max="1" width="52.140625" style="1" customWidth="1"/>
    <col min="2" max="2" width="9.7109375" style="1" customWidth="1"/>
    <col min="3" max="3" width="9.85546875" style="1" customWidth="1"/>
    <col min="4" max="4" width="11.5703125" style="1" customWidth="1"/>
    <col min="5" max="5" width="12.85546875" style="1" customWidth="1"/>
    <col min="6" max="6" width="9.85546875" style="1" customWidth="1"/>
    <col min="7" max="7" width="15.7109375" style="1" customWidth="1"/>
    <col min="8" max="16384" width="9.140625" style="1"/>
  </cols>
  <sheetData>
    <row r="1" spans="1:7" ht="12.75" customHeight="1" x14ac:dyDescent="0.2">
      <c r="A1" s="80"/>
      <c r="B1" s="80"/>
      <c r="C1" s="80"/>
      <c r="D1" s="80"/>
      <c r="E1" s="240" t="s">
        <v>555</v>
      </c>
      <c r="F1" s="240"/>
      <c r="G1" s="240"/>
    </row>
    <row r="2" spans="1:7" x14ac:dyDescent="0.2">
      <c r="A2" s="79"/>
      <c r="B2" s="79"/>
      <c r="C2" s="79"/>
      <c r="D2" s="79"/>
      <c r="E2" s="240"/>
      <c r="F2" s="240"/>
      <c r="G2" s="240"/>
    </row>
    <row r="3" spans="1:7" ht="56.25" customHeight="1" x14ac:dyDescent="0.2">
      <c r="A3" s="79"/>
      <c r="B3" s="79"/>
      <c r="C3" s="79"/>
      <c r="D3" s="79"/>
      <c r="E3" s="240"/>
      <c r="F3" s="240"/>
      <c r="G3" s="240"/>
    </row>
    <row r="4" spans="1:7" x14ac:dyDescent="0.2">
      <c r="A4" s="79"/>
      <c r="B4" s="79"/>
      <c r="C4" s="79"/>
      <c r="D4" s="79"/>
      <c r="E4" s="78"/>
      <c r="F4" s="77"/>
      <c r="G4" s="77"/>
    </row>
    <row r="5" spans="1:7" x14ac:dyDescent="0.2">
      <c r="A5" s="239" t="s">
        <v>531</v>
      </c>
      <c r="B5" s="239"/>
      <c r="C5" s="239"/>
      <c r="D5" s="239"/>
      <c r="E5" s="239"/>
      <c r="F5" s="239"/>
      <c r="G5" s="239"/>
    </row>
    <row r="6" spans="1:7" ht="21.75" customHeight="1" x14ac:dyDescent="0.2">
      <c r="A6" s="239"/>
      <c r="B6" s="239"/>
      <c r="C6" s="239"/>
      <c r="D6" s="239"/>
      <c r="E6" s="239"/>
      <c r="F6" s="239"/>
      <c r="G6" s="239"/>
    </row>
    <row r="7" spans="1:7" x14ac:dyDescent="0.2">
      <c r="A7" s="75"/>
      <c r="B7" s="75"/>
      <c r="C7" s="75"/>
      <c r="D7" s="75"/>
      <c r="E7" s="75"/>
      <c r="F7" s="76"/>
      <c r="G7" s="76"/>
    </row>
    <row r="8" spans="1:7" x14ac:dyDescent="0.2">
      <c r="A8" s="75"/>
      <c r="B8" s="75"/>
      <c r="C8" s="75"/>
      <c r="D8" s="75"/>
      <c r="E8" s="75"/>
      <c r="F8" s="238" t="s">
        <v>279</v>
      </c>
      <c r="G8" s="238"/>
    </row>
    <row r="9" spans="1:7" ht="15.75" x14ac:dyDescent="0.25">
      <c r="A9" s="239" t="s">
        <v>278</v>
      </c>
      <c r="B9" s="239"/>
      <c r="C9" s="239"/>
      <c r="D9" s="239"/>
      <c r="E9" s="239"/>
      <c r="F9" s="239"/>
      <c r="G9" s="239"/>
    </row>
    <row r="10" spans="1:7" ht="15.75" x14ac:dyDescent="0.25">
      <c r="A10" s="74"/>
      <c r="B10" s="74"/>
      <c r="C10" s="73"/>
      <c r="D10" s="73"/>
      <c r="E10" s="73"/>
      <c r="F10" s="73"/>
      <c r="G10" s="73"/>
    </row>
    <row r="11" spans="1:7" ht="47.25" x14ac:dyDescent="0.2">
      <c r="A11" s="72" t="s">
        <v>277</v>
      </c>
      <c r="B11" s="72" t="s">
        <v>276</v>
      </c>
      <c r="C11" s="72" t="s">
        <v>275</v>
      </c>
      <c r="D11" s="72" t="s">
        <v>274</v>
      </c>
      <c r="E11" s="72" t="s">
        <v>273</v>
      </c>
      <c r="F11" s="72" t="s">
        <v>272</v>
      </c>
      <c r="G11" s="72" t="s">
        <v>271</v>
      </c>
    </row>
    <row r="12" spans="1:7" ht="15.75" x14ac:dyDescent="0.2">
      <c r="A12" s="71" t="s">
        <v>270</v>
      </c>
      <c r="B12" s="70">
        <v>203</v>
      </c>
      <c r="C12" s="69"/>
      <c r="D12" s="69"/>
      <c r="E12" s="69"/>
      <c r="F12" s="69"/>
      <c r="G12" s="68">
        <f>G461</f>
        <v>793445.50000000012</v>
      </c>
    </row>
    <row r="13" spans="1:7" x14ac:dyDescent="0.2">
      <c r="A13" s="67" t="s">
        <v>269</v>
      </c>
      <c r="B13" s="18" t="s">
        <v>6</v>
      </c>
      <c r="C13" s="18" t="s">
        <v>16</v>
      </c>
      <c r="D13" s="18"/>
      <c r="E13" s="18"/>
      <c r="F13" s="18"/>
      <c r="G13" s="2">
        <f>G14+G19+G24+G66+G71+G85+G90</f>
        <v>37110.200000000004</v>
      </c>
    </row>
    <row r="14" spans="1:7" ht="25.5" x14ac:dyDescent="0.2">
      <c r="A14" s="67" t="s">
        <v>268</v>
      </c>
      <c r="B14" s="18" t="s">
        <v>6</v>
      </c>
      <c r="C14" s="18" t="s">
        <v>267</v>
      </c>
      <c r="D14" s="18" t="s">
        <v>266</v>
      </c>
      <c r="E14" s="18"/>
      <c r="F14" s="18"/>
      <c r="G14" s="2">
        <f>G15</f>
        <v>1486.5</v>
      </c>
    </row>
    <row r="15" spans="1:7" ht="13.5" x14ac:dyDescent="0.25">
      <c r="A15" s="14" t="s">
        <v>12</v>
      </c>
      <c r="B15" s="22" t="s">
        <v>6</v>
      </c>
      <c r="C15" s="28" t="s">
        <v>16</v>
      </c>
      <c r="D15" s="28" t="s">
        <v>31</v>
      </c>
      <c r="E15" s="28" t="s">
        <v>11</v>
      </c>
      <c r="F15" s="28"/>
      <c r="G15" s="9">
        <f>G16</f>
        <v>1486.5</v>
      </c>
    </row>
    <row r="16" spans="1:7" ht="13.5" x14ac:dyDescent="0.25">
      <c r="A16" s="14" t="s">
        <v>265</v>
      </c>
      <c r="B16" s="22" t="s">
        <v>6</v>
      </c>
      <c r="C16" s="28" t="s">
        <v>16</v>
      </c>
      <c r="D16" s="28" t="s">
        <v>31</v>
      </c>
      <c r="E16" s="28" t="s">
        <v>264</v>
      </c>
      <c r="F16" s="28"/>
      <c r="G16" s="9">
        <f>G17</f>
        <v>1486.5</v>
      </c>
    </row>
    <row r="17" spans="1:7" ht="51" x14ac:dyDescent="0.2">
      <c r="A17" s="21" t="s">
        <v>110</v>
      </c>
      <c r="B17" s="18" t="s">
        <v>6</v>
      </c>
      <c r="C17" s="20" t="s">
        <v>16</v>
      </c>
      <c r="D17" s="20" t="s">
        <v>31</v>
      </c>
      <c r="E17" s="27" t="s">
        <v>264</v>
      </c>
      <c r="F17" s="20" t="s">
        <v>109</v>
      </c>
      <c r="G17" s="5">
        <f>G18</f>
        <v>1486.5</v>
      </c>
    </row>
    <row r="18" spans="1:7" ht="25.5" x14ac:dyDescent="0.2">
      <c r="A18" s="21" t="s">
        <v>242</v>
      </c>
      <c r="B18" s="18" t="s">
        <v>6</v>
      </c>
      <c r="C18" s="20" t="s">
        <v>16</v>
      </c>
      <c r="D18" s="20" t="s">
        <v>31</v>
      </c>
      <c r="E18" s="27" t="s">
        <v>264</v>
      </c>
      <c r="F18" s="20" t="s">
        <v>240</v>
      </c>
      <c r="G18" s="5">
        <v>1486.5</v>
      </c>
    </row>
    <row r="19" spans="1:7" ht="38.25" x14ac:dyDescent="0.2">
      <c r="A19" s="19" t="s">
        <v>263</v>
      </c>
      <c r="B19" s="18" t="s">
        <v>6</v>
      </c>
      <c r="C19" s="17" t="s">
        <v>16</v>
      </c>
      <c r="D19" s="17" t="s">
        <v>4</v>
      </c>
      <c r="E19" s="17"/>
      <c r="F19" s="17"/>
      <c r="G19" s="2">
        <f>G20</f>
        <v>877.5</v>
      </c>
    </row>
    <row r="20" spans="1:7" ht="13.5" x14ac:dyDescent="0.25">
      <c r="A20" s="14" t="s">
        <v>12</v>
      </c>
      <c r="B20" s="22" t="s">
        <v>6</v>
      </c>
      <c r="C20" s="13" t="s">
        <v>16</v>
      </c>
      <c r="D20" s="13" t="s">
        <v>4</v>
      </c>
      <c r="E20" s="28" t="s">
        <v>11</v>
      </c>
      <c r="F20" s="13"/>
      <c r="G20" s="9">
        <f>G21</f>
        <v>877.5</v>
      </c>
    </row>
    <row r="21" spans="1:7" ht="26.25" x14ac:dyDescent="0.25">
      <c r="A21" s="23" t="s">
        <v>262</v>
      </c>
      <c r="B21" s="22" t="s">
        <v>6</v>
      </c>
      <c r="C21" s="13" t="s">
        <v>16</v>
      </c>
      <c r="D21" s="13" t="s">
        <v>4</v>
      </c>
      <c r="E21" s="28" t="s">
        <v>261</v>
      </c>
      <c r="F21" s="13"/>
      <c r="G21" s="9">
        <f>G22</f>
        <v>877.5</v>
      </c>
    </row>
    <row r="22" spans="1:7" ht="51" x14ac:dyDescent="0.2">
      <c r="A22" s="21" t="s">
        <v>110</v>
      </c>
      <c r="B22" s="18" t="s">
        <v>6</v>
      </c>
      <c r="C22" s="20" t="s">
        <v>16</v>
      </c>
      <c r="D22" s="20" t="s">
        <v>4</v>
      </c>
      <c r="E22" s="27" t="s">
        <v>261</v>
      </c>
      <c r="F22" s="20" t="s">
        <v>109</v>
      </c>
      <c r="G22" s="5">
        <f>G23</f>
        <v>877.5</v>
      </c>
    </row>
    <row r="23" spans="1:7" ht="25.5" x14ac:dyDescent="0.2">
      <c r="A23" s="21" t="s">
        <v>242</v>
      </c>
      <c r="B23" s="18" t="s">
        <v>6</v>
      </c>
      <c r="C23" s="20" t="s">
        <v>16</v>
      </c>
      <c r="D23" s="20" t="s">
        <v>4</v>
      </c>
      <c r="E23" s="27" t="s">
        <v>261</v>
      </c>
      <c r="F23" s="20" t="s">
        <v>240</v>
      </c>
      <c r="G23" s="5">
        <v>877.5</v>
      </c>
    </row>
    <row r="24" spans="1:7" ht="38.25" x14ac:dyDescent="0.2">
      <c r="A24" s="19" t="s">
        <v>260</v>
      </c>
      <c r="B24" s="18" t="s">
        <v>6</v>
      </c>
      <c r="C24" s="17" t="s">
        <v>16</v>
      </c>
      <c r="D24" s="17" t="s">
        <v>66</v>
      </c>
      <c r="E24" s="17"/>
      <c r="F24" s="17"/>
      <c r="G24" s="66">
        <f>G25</f>
        <v>32053.3</v>
      </c>
    </row>
    <row r="25" spans="1:7" ht="13.5" x14ac:dyDescent="0.25">
      <c r="A25" s="14" t="s">
        <v>12</v>
      </c>
      <c r="B25" s="22" t="s">
        <v>6</v>
      </c>
      <c r="C25" s="13" t="s">
        <v>16</v>
      </c>
      <c r="D25" s="13" t="s">
        <v>66</v>
      </c>
      <c r="E25" s="28" t="s">
        <v>11</v>
      </c>
      <c r="F25" s="13"/>
      <c r="G25" s="9">
        <f>G26+G29+G34+G39+G44+G49+G56+G61</f>
        <v>32053.3</v>
      </c>
    </row>
    <row r="26" spans="1:7" ht="25.5" x14ac:dyDescent="0.2">
      <c r="A26" s="64" t="s">
        <v>246</v>
      </c>
      <c r="B26" s="18" t="s">
        <v>6</v>
      </c>
      <c r="C26" s="20" t="s">
        <v>16</v>
      </c>
      <c r="D26" s="20" t="s">
        <v>66</v>
      </c>
      <c r="E26" s="27" t="s">
        <v>245</v>
      </c>
      <c r="F26" s="20"/>
      <c r="G26" s="5">
        <f>G27</f>
        <v>20844.3</v>
      </c>
    </row>
    <row r="27" spans="1:7" ht="51" x14ac:dyDescent="0.2">
      <c r="A27" s="21" t="s">
        <v>110</v>
      </c>
      <c r="B27" s="18" t="s">
        <v>6</v>
      </c>
      <c r="C27" s="20" t="s">
        <v>16</v>
      </c>
      <c r="D27" s="20" t="s">
        <v>66</v>
      </c>
      <c r="E27" s="27" t="s">
        <v>245</v>
      </c>
      <c r="F27" s="20" t="s">
        <v>109</v>
      </c>
      <c r="G27" s="49">
        <f>G28</f>
        <v>20844.3</v>
      </c>
    </row>
    <row r="28" spans="1:7" ht="25.5" x14ac:dyDescent="0.2">
      <c r="A28" s="21" t="s">
        <v>242</v>
      </c>
      <c r="B28" s="18" t="s">
        <v>6</v>
      </c>
      <c r="C28" s="20" t="s">
        <v>16</v>
      </c>
      <c r="D28" s="20" t="s">
        <v>66</v>
      </c>
      <c r="E28" s="27" t="s">
        <v>245</v>
      </c>
      <c r="F28" s="20" t="s">
        <v>240</v>
      </c>
      <c r="G28" s="49">
        <v>20844.3</v>
      </c>
    </row>
    <row r="29" spans="1:7" ht="25.5" x14ac:dyDescent="0.2">
      <c r="A29" s="21" t="s">
        <v>60</v>
      </c>
      <c r="B29" s="18" t="s">
        <v>6</v>
      </c>
      <c r="C29" s="20" t="s">
        <v>16</v>
      </c>
      <c r="D29" s="20" t="s">
        <v>66</v>
      </c>
      <c r="E29" s="27" t="s">
        <v>59</v>
      </c>
      <c r="F29" s="20"/>
      <c r="G29" s="5">
        <f>G30+G32</f>
        <v>6998.5</v>
      </c>
    </row>
    <row r="30" spans="1:7" ht="25.5" x14ac:dyDescent="0.2">
      <c r="A30" s="21" t="s">
        <v>35</v>
      </c>
      <c r="B30" s="18" t="s">
        <v>6</v>
      </c>
      <c r="C30" s="20" t="s">
        <v>16</v>
      </c>
      <c r="D30" s="20" t="s">
        <v>66</v>
      </c>
      <c r="E30" s="27" t="s">
        <v>59</v>
      </c>
      <c r="F30" s="20" t="s">
        <v>34</v>
      </c>
      <c r="G30" s="5">
        <f>G31</f>
        <v>6311.9</v>
      </c>
    </row>
    <row r="31" spans="1:7" ht="25.5" x14ac:dyDescent="0.2">
      <c r="A31" s="21" t="s">
        <v>33</v>
      </c>
      <c r="B31" s="18" t="s">
        <v>6</v>
      </c>
      <c r="C31" s="20" t="s">
        <v>16</v>
      </c>
      <c r="D31" s="20" t="s">
        <v>66</v>
      </c>
      <c r="E31" s="27" t="s">
        <v>59</v>
      </c>
      <c r="F31" s="20" t="s">
        <v>29</v>
      </c>
      <c r="G31" s="5">
        <v>6311.9</v>
      </c>
    </row>
    <row r="32" spans="1:7" x14ac:dyDescent="0.2">
      <c r="A32" s="21" t="s">
        <v>106</v>
      </c>
      <c r="B32" s="18" t="s">
        <v>6</v>
      </c>
      <c r="C32" s="20" t="s">
        <v>16</v>
      </c>
      <c r="D32" s="20" t="s">
        <v>66</v>
      </c>
      <c r="E32" s="27" t="s">
        <v>59</v>
      </c>
      <c r="F32" s="20" t="s">
        <v>105</v>
      </c>
      <c r="G32" s="5">
        <f>G33</f>
        <v>686.6</v>
      </c>
    </row>
    <row r="33" spans="1:7" x14ac:dyDescent="0.2">
      <c r="A33" s="21" t="s">
        <v>104</v>
      </c>
      <c r="B33" s="18" t="s">
        <v>6</v>
      </c>
      <c r="C33" s="20" t="s">
        <v>16</v>
      </c>
      <c r="D33" s="20" t="s">
        <v>66</v>
      </c>
      <c r="E33" s="27" t="s">
        <v>59</v>
      </c>
      <c r="F33" s="20" t="s">
        <v>102</v>
      </c>
      <c r="G33" s="5">
        <v>686.6</v>
      </c>
    </row>
    <row r="34" spans="1:7" ht="39" x14ac:dyDescent="0.25">
      <c r="A34" s="23" t="s">
        <v>89</v>
      </c>
      <c r="B34" s="22" t="s">
        <v>6</v>
      </c>
      <c r="C34" s="13" t="s">
        <v>16</v>
      </c>
      <c r="D34" s="13" t="s">
        <v>66</v>
      </c>
      <c r="E34" s="13" t="s">
        <v>88</v>
      </c>
      <c r="F34" s="13"/>
      <c r="G34" s="9">
        <f>G35+G37</f>
        <v>1290</v>
      </c>
    </row>
    <row r="35" spans="1:7" ht="51" x14ac:dyDescent="0.2">
      <c r="A35" s="21" t="s">
        <v>110</v>
      </c>
      <c r="B35" s="18" t="s">
        <v>6</v>
      </c>
      <c r="C35" s="20" t="s">
        <v>16</v>
      </c>
      <c r="D35" s="20" t="s">
        <v>66</v>
      </c>
      <c r="E35" s="20" t="s">
        <v>88</v>
      </c>
      <c r="F35" s="20" t="s">
        <v>109</v>
      </c>
      <c r="G35" s="5">
        <f>G36</f>
        <v>1169.0999999999999</v>
      </c>
    </row>
    <row r="36" spans="1:7" ht="25.5" x14ac:dyDescent="0.2">
      <c r="A36" s="21" t="s">
        <v>242</v>
      </c>
      <c r="B36" s="18" t="s">
        <v>6</v>
      </c>
      <c r="C36" s="20" t="s">
        <v>16</v>
      </c>
      <c r="D36" s="20" t="s">
        <v>66</v>
      </c>
      <c r="E36" s="20" t="s">
        <v>88</v>
      </c>
      <c r="F36" s="20" t="s">
        <v>240</v>
      </c>
      <c r="G36" s="5">
        <v>1169.0999999999999</v>
      </c>
    </row>
    <row r="37" spans="1:7" ht="25.5" x14ac:dyDescent="0.2">
      <c r="A37" s="21" t="s">
        <v>35</v>
      </c>
      <c r="B37" s="18" t="s">
        <v>6</v>
      </c>
      <c r="C37" s="20" t="s">
        <v>16</v>
      </c>
      <c r="D37" s="20" t="s">
        <v>66</v>
      </c>
      <c r="E37" s="20" t="s">
        <v>88</v>
      </c>
      <c r="F37" s="20" t="s">
        <v>34</v>
      </c>
      <c r="G37" s="5">
        <f>G38</f>
        <v>120.9</v>
      </c>
    </row>
    <row r="38" spans="1:7" ht="25.5" x14ac:dyDescent="0.2">
      <c r="A38" s="21" t="s">
        <v>33</v>
      </c>
      <c r="B38" s="18" t="s">
        <v>6</v>
      </c>
      <c r="C38" s="20" t="s">
        <v>16</v>
      </c>
      <c r="D38" s="20" t="s">
        <v>66</v>
      </c>
      <c r="E38" s="20" t="s">
        <v>88</v>
      </c>
      <c r="F38" s="20" t="s">
        <v>29</v>
      </c>
      <c r="G38" s="5">
        <v>120.9</v>
      </c>
    </row>
    <row r="39" spans="1:7" ht="26.25" x14ac:dyDescent="0.25">
      <c r="A39" s="23" t="s">
        <v>259</v>
      </c>
      <c r="B39" s="22" t="s">
        <v>6</v>
      </c>
      <c r="C39" s="13" t="s">
        <v>16</v>
      </c>
      <c r="D39" s="13" t="s">
        <v>66</v>
      </c>
      <c r="E39" s="13" t="s">
        <v>258</v>
      </c>
      <c r="F39" s="13"/>
      <c r="G39" s="9">
        <f>G40+G42</f>
        <v>731.6</v>
      </c>
    </row>
    <row r="40" spans="1:7" ht="51" x14ac:dyDescent="0.2">
      <c r="A40" s="21" t="s">
        <v>110</v>
      </c>
      <c r="B40" s="18" t="s">
        <v>6</v>
      </c>
      <c r="C40" s="20" t="s">
        <v>16</v>
      </c>
      <c r="D40" s="20" t="s">
        <v>66</v>
      </c>
      <c r="E40" s="20" t="s">
        <v>258</v>
      </c>
      <c r="F40" s="20" t="s">
        <v>109</v>
      </c>
      <c r="G40" s="5">
        <f>G41</f>
        <v>597.20000000000005</v>
      </c>
    </row>
    <row r="41" spans="1:7" ht="25.5" x14ac:dyDescent="0.2">
      <c r="A41" s="21" t="s">
        <v>252</v>
      </c>
      <c r="B41" s="18" t="s">
        <v>6</v>
      </c>
      <c r="C41" s="20" t="s">
        <v>16</v>
      </c>
      <c r="D41" s="20" t="s">
        <v>66</v>
      </c>
      <c r="E41" s="20" t="s">
        <v>258</v>
      </c>
      <c r="F41" s="20" t="s">
        <v>240</v>
      </c>
      <c r="G41" s="5">
        <v>597.20000000000005</v>
      </c>
    </row>
    <row r="42" spans="1:7" ht="25.5" x14ac:dyDescent="0.2">
      <c r="A42" s="21" t="s">
        <v>35</v>
      </c>
      <c r="B42" s="18" t="s">
        <v>6</v>
      </c>
      <c r="C42" s="20" t="s">
        <v>16</v>
      </c>
      <c r="D42" s="20" t="s">
        <v>66</v>
      </c>
      <c r="E42" s="20" t="s">
        <v>258</v>
      </c>
      <c r="F42" s="20" t="s">
        <v>34</v>
      </c>
      <c r="G42" s="5">
        <f>G43</f>
        <v>134.4</v>
      </c>
    </row>
    <row r="43" spans="1:7" ht="25.5" x14ac:dyDescent="0.2">
      <c r="A43" s="21" t="s">
        <v>33</v>
      </c>
      <c r="B43" s="18" t="s">
        <v>6</v>
      </c>
      <c r="C43" s="20" t="s">
        <v>16</v>
      </c>
      <c r="D43" s="20" t="s">
        <v>66</v>
      </c>
      <c r="E43" s="20" t="s">
        <v>258</v>
      </c>
      <c r="F43" s="20" t="s">
        <v>29</v>
      </c>
      <c r="G43" s="5">
        <v>134.4</v>
      </c>
    </row>
    <row r="44" spans="1:7" ht="39" x14ac:dyDescent="0.25">
      <c r="A44" s="23" t="s">
        <v>76</v>
      </c>
      <c r="B44" s="22" t="s">
        <v>6</v>
      </c>
      <c r="C44" s="13" t="s">
        <v>16</v>
      </c>
      <c r="D44" s="13" t="s">
        <v>66</v>
      </c>
      <c r="E44" s="13" t="s">
        <v>75</v>
      </c>
      <c r="F44" s="13"/>
      <c r="G44" s="9">
        <f>G45+G47</f>
        <v>1733</v>
      </c>
    </row>
    <row r="45" spans="1:7" ht="51" x14ac:dyDescent="0.2">
      <c r="A45" s="21" t="s">
        <v>110</v>
      </c>
      <c r="B45" s="18" t="s">
        <v>6</v>
      </c>
      <c r="C45" s="20" t="s">
        <v>16</v>
      </c>
      <c r="D45" s="20" t="s">
        <v>66</v>
      </c>
      <c r="E45" s="20" t="s">
        <v>75</v>
      </c>
      <c r="F45" s="20" t="s">
        <v>109</v>
      </c>
      <c r="G45" s="5">
        <f>G46</f>
        <v>1333</v>
      </c>
    </row>
    <row r="46" spans="1:7" ht="25.5" x14ac:dyDescent="0.2">
      <c r="A46" s="21" t="s">
        <v>242</v>
      </c>
      <c r="B46" s="18" t="s">
        <v>6</v>
      </c>
      <c r="C46" s="20" t="s">
        <v>16</v>
      </c>
      <c r="D46" s="20" t="s">
        <v>66</v>
      </c>
      <c r="E46" s="20" t="s">
        <v>75</v>
      </c>
      <c r="F46" s="20" t="s">
        <v>240</v>
      </c>
      <c r="G46" s="5">
        <v>1333</v>
      </c>
    </row>
    <row r="47" spans="1:7" ht="25.5" x14ac:dyDescent="0.2">
      <c r="A47" s="21" t="s">
        <v>35</v>
      </c>
      <c r="B47" s="18" t="s">
        <v>6</v>
      </c>
      <c r="C47" s="20" t="s">
        <v>16</v>
      </c>
      <c r="D47" s="20" t="s">
        <v>66</v>
      </c>
      <c r="E47" s="20" t="s">
        <v>75</v>
      </c>
      <c r="F47" s="20" t="s">
        <v>34</v>
      </c>
      <c r="G47" s="5">
        <f>G48</f>
        <v>400</v>
      </c>
    </row>
    <row r="48" spans="1:7" ht="25.5" x14ac:dyDescent="0.2">
      <c r="A48" s="21" t="s">
        <v>33</v>
      </c>
      <c r="B48" s="18" t="s">
        <v>6</v>
      </c>
      <c r="C48" s="20" t="s">
        <v>16</v>
      </c>
      <c r="D48" s="20" t="s">
        <v>66</v>
      </c>
      <c r="E48" s="20" t="s">
        <v>75</v>
      </c>
      <c r="F48" s="20" t="s">
        <v>29</v>
      </c>
      <c r="G48" s="5">
        <v>400</v>
      </c>
    </row>
    <row r="49" spans="1:7" ht="26.25" x14ac:dyDescent="0.25">
      <c r="A49" s="12" t="s">
        <v>257</v>
      </c>
      <c r="B49" s="11" t="s">
        <v>6</v>
      </c>
      <c r="C49" s="10" t="s">
        <v>16</v>
      </c>
      <c r="D49" s="10" t="s">
        <v>66</v>
      </c>
      <c r="E49" s="10" t="s">
        <v>256</v>
      </c>
      <c r="F49" s="13"/>
      <c r="G49" s="9">
        <f>G50+G52+G54</f>
        <v>5</v>
      </c>
    </row>
    <row r="50" spans="1:7" ht="51" x14ac:dyDescent="0.2">
      <c r="A50" s="21" t="s">
        <v>110</v>
      </c>
      <c r="B50" s="7" t="s">
        <v>6</v>
      </c>
      <c r="C50" s="6" t="s">
        <v>16</v>
      </c>
      <c r="D50" s="6" t="s">
        <v>66</v>
      </c>
      <c r="E50" s="6" t="s">
        <v>256</v>
      </c>
      <c r="F50" s="20" t="s">
        <v>109</v>
      </c>
      <c r="G50" s="5">
        <f>G51</f>
        <v>3.1</v>
      </c>
    </row>
    <row r="51" spans="1:7" ht="25.5" x14ac:dyDescent="0.2">
      <c r="A51" s="21" t="s">
        <v>242</v>
      </c>
      <c r="B51" s="7" t="s">
        <v>6</v>
      </c>
      <c r="C51" s="6" t="s">
        <v>16</v>
      </c>
      <c r="D51" s="6" t="s">
        <v>66</v>
      </c>
      <c r="E51" s="6" t="s">
        <v>256</v>
      </c>
      <c r="F51" s="20" t="s">
        <v>240</v>
      </c>
      <c r="G51" s="5">
        <v>3.1</v>
      </c>
    </row>
    <row r="52" spans="1:7" ht="25.5" x14ac:dyDescent="0.2">
      <c r="A52" s="21" t="s">
        <v>35</v>
      </c>
      <c r="B52" s="7" t="s">
        <v>6</v>
      </c>
      <c r="C52" s="6" t="s">
        <v>16</v>
      </c>
      <c r="D52" s="6" t="s">
        <v>66</v>
      </c>
      <c r="E52" s="6" t="s">
        <v>256</v>
      </c>
      <c r="F52" s="20" t="s">
        <v>34</v>
      </c>
      <c r="G52" s="5">
        <f>G53</f>
        <v>0.4</v>
      </c>
    </row>
    <row r="53" spans="1:7" ht="25.5" x14ac:dyDescent="0.2">
      <c r="A53" s="21" t="s">
        <v>33</v>
      </c>
      <c r="B53" s="7" t="s">
        <v>6</v>
      </c>
      <c r="C53" s="6" t="s">
        <v>16</v>
      </c>
      <c r="D53" s="6" t="s">
        <v>66</v>
      </c>
      <c r="E53" s="6" t="s">
        <v>256</v>
      </c>
      <c r="F53" s="20" t="s">
        <v>29</v>
      </c>
      <c r="G53" s="5">
        <v>0.4</v>
      </c>
    </row>
    <row r="54" spans="1:7" x14ac:dyDescent="0.2">
      <c r="A54" s="21" t="s">
        <v>182</v>
      </c>
      <c r="B54" s="7" t="s">
        <v>6</v>
      </c>
      <c r="C54" s="6" t="s">
        <v>16</v>
      </c>
      <c r="D54" s="6" t="s">
        <v>66</v>
      </c>
      <c r="E54" s="6" t="s">
        <v>256</v>
      </c>
      <c r="F54" s="20" t="s">
        <v>8</v>
      </c>
      <c r="G54" s="5">
        <f>G55</f>
        <v>1.5</v>
      </c>
    </row>
    <row r="55" spans="1:7" x14ac:dyDescent="0.2">
      <c r="A55" s="21" t="s">
        <v>231</v>
      </c>
      <c r="B55" s="7" t="s">
        <v>6</v>
      </c>
      <c r="C55" s="6" t="s">
        <v>16</v>
      </c>
      <c r="D55" s="6" t="s">
        <v>66</v>
      </c>
      <c r="E55" s="6" t="s">
        <v>256</v>
      </c>
      <c r="F55" s="20" t="s">
        <v>229</v>
      </c>
      <c r="G55" s="5">
        <v>1.5</v>
      </c>
    </row>
    <row r="56" spans="1:7" ht="51.75" x14ac:dyDescent="0.25">
      <c r="A56" s="12" t="s">
        <v>255</v>
      </c>
      <c r="B56" s="11" t="s">
        <v>6</v>
      </c>
      <c r="C56" s="10" t="s">
        <v>16</v>
      </c>
      <c r="D56" s="10" t="s">
        <v>66</v>
      </c>
      <c r="E56" s="10" t="s">
        <v>254</v>
      </c>
      <c r="F56" s="10"/>
      <c r="G56" s="9">
        <f>G57+G59</f>
        <v>80.2</v>
      </c>
    </row>
    <row r="57" spans="1:7" ht="51" x14ac:dyDescent="0.2">
      <c r="A57" s="21" t="s">
        <v>110</v>
      </c>
      <c r="B57" s="7" t="s">
        <v>6</v>
      </c>
      <c r="C57" s="6" t="s">
        <v>16</v>
      </c>
      <c r="D57" s="6" t="s">
        <v>66</v>
      </c>
      <c r="E57" s="6" t="s">
        <v>254</v>
      </c>
      <c r="F57" s="20" t="s">
        <v>109</v>
      </c>
      <c r="G57" s="5">
        <f>G58</f>
        <v>72.400000000000006</v>
      </c>
    </row>
    <row r="58" spans="1:7" ht="25.5" x14ac:dyDescent="0.2">
      <c r="A58" s="21" t="s">
        <v>242</v>
      </c>
      <c r="B58" s="7" t="s">
        <v>6</v>
      </c>
      <c r="C58" s="6" t="s">
        <v>16</v>
      </c>
      <c r="D58" s="6" t="s">
        <v>66</v>
      </c>
      <c r="E58" s="6" t="s">
        <v>254</v>
      </c>
      <c r="F58" s="20" t="s">
        <v>240</v>
      </c>
      <c r="G58" s="5">
        <v>72.400000000000006</v>
      </c>
    </row>
    <row r="59" spans="1:7" ht="25.5" x14ac:dyDescent="0.2">
      <c r="A59" s="21" t="s">
        <v>35</v>
      </c>
      <c r="B59" s="7" t="s">
        <v>6</v>
      </c>
      <c r="C59" s="6" t="s">
        <v>16</v>
      </c>
      <c r="D59" s="6" t="s">
        <v>66</v>
      </c>
      <c r="E59" s="6" t="s">
        <v>254</v>
      </c>
      <c r="F59" s="20" t="s">
        <v>34</v>
      </c>
      <c r="G59" s="5">
        <f>G60</f>
        <v>7.8</v>
      </c>
    </row>
    <row r="60" spans="1:7" ht="25.5" x14ac:dyDescent="0.2">
      <c r="A60" s="21" t="s">
        <v>33</v>
      </c>
      <c r="B60" s="7" t="s">
        <v>6</v>
      </c>
      <c r="C60" s="6" t="s">
        <v>16</v>
      </c>
      <c r="D60" s="6" t="s">
        <v>66</v>
      </c>
      <c r="E60" s="6" t="s">
        <v>254</v>
      </c>
      <c r="F60" s="20" t="s">
        <v>29</v>
      </c>
      <c r="G60" s="5">
        <v>7.8</v>
      </c>
    </row>
    <row r="61" spans="1:7" ht="51.75" x14ac:dyDescent="0.25">
      <c r="A61" s="23" t="s">
        <v>253</v>
      </c>
      <c r="B61" s="11" t="s">
        <v>6</v>
      </c>
      <c r="C61" s="10" t="s">
        <v>16</v>
      </c>
      <c r="D61" s="10" t="s">
        <v>66</v>
      </c>
      <c r="E61" s="10" t="s">
        <v>251</v>
      </c>
      <c r="F61" s="10"/>
      <c r="G61" s="9">
        <f>G64+G62</f>
        <v>370.7</v>
      </c>
    </row>
    <row r="62" spans="1:7" ht="51" x14ac:dyDescent="0.2">
      <c r="A62" s="21" t="s">
        <v>110</v>
      </c>
      <c r="B62" s="18" t="s">
        <v>6</v>
      </c>
      <c r="C62" s="20" t="s">
        <v>16</v>
      </c>
      <c r="D62" s="20" t="s">
        <v>66</v>
      </c>
      <c r="E62" s="6" t="s">
        <v>251</v>
      </c>
      <c r="F62" s="20" t="s">
        <v>109</v>
      </c>
      <c r="G62" s="5">
        <f>G63</f>
        <v>338.5</v>
      </c>
    </row>
    <row r="63" spans="1:7" ht="25.5" x14ac:dyDescent="0.2">
      <c r="A63" s="21" t="s">
        <v>252</v>
      </c>
      <c r="B63" s="18" t="s">
        <v>6</v>
      </c>
      <c r="C63" s="20" t="s">
        <v>16</v>
      </c>
      <c r="D63" s="20" t="s">
        <v>66</v>
      </c>
      <c r="E63" s="6" t="s">
        <v>251</v>
      </c>
      <c r="F63" s="20" t="s">
        <v>240</v>
      </c>
      <c r="G63" s="5">
        <v>338.5</v>
      </c>
    </row>
    <row r="64" spans="1:7" ht="25.5" x14ac:dyDescent="0.2">
      <c r="A64" s="21" t="s">
        <v>35</v>
      </c>
      <c r="B64" s="7" t="s">
        <v>6</v>
      </c>
      <c r="C64" s="6" t="s">
        <v>16</v>
      </c>
      <c r="D64" s="6" t="s">
        <v>66</v>
      </c>
      <c r="E64" s="6" t="s">
        <v>251</v>
      </c>
      <c r="F64" s="20" t="s">
        <v>34</v>
      </c>
      <c r="G64" s="5">
        <f>G65</f>
        <v>32.200000000000003</v>
      </c>
    </row>
    <row r="65" spans="1:7" ht="25.5" x14ac:dyDescent="0.2">
      <c r="A65" s="21" t="s">
        <v>33</v>
      </c>
      <c r="B65" s="7" t="s">
        <v>6</v>
      </c>
      <c r="C65" s="6" t="s">
        <v>16</v>
      </c>
      <c r="D65" s="6" t="s">
        <v>66</v>
      </c>
      <c r="E65" s="6" t="s">
        <v>251</v>
      </c>
      <c r="F65" s="20" t="s">
        <v>29</v>
      </c>
      <c r="G65" s="5">
        <v>32.200000000000003</v>
      </c>
    </row>
    <row r="66" spans="1:7" ht="13.5" x14ac:dyDescent="0.25">
      <c r="A66" s="19" t="s">
        <v>250</v>
      </c>
      <c r="B66" s="7" t="s">
        <v>6</v>
      </c>
      <c r="C66" s="15" t="s">
        <v>16</v>
      </c>
      <c r="D66" s="15" t="s">
        <v>174</v>
      </c>
      <c r="E66" s="65"/>
      <c r="F66" s="17"/>
      <c r="G66" s="2">
        <f>G67</f>
        <v>19</v>
      </c>
    </row>
    <row r="67" spans="1:7" ht="13.5" x14ac:dyDescent="0.25">
      <c r="A67" s="14" t="s">
        <v>12</v>
      </c>
      <c r="B67" s="11" t="s">
        <v>6</v>
      </c>
      <c r="C67" s="10" t="s">
        <v>16</v>
      </c>
      <c r="D67" s="10" t="s">
        <v>174</v>
      </c>
      <c r="E67" s="28" t="s">
        <v>11</v>
      </c>
      <c r="F67" s="17"/>
      <c r="G67" s="9">
        <f>G68</f>
        <v>19</v>
      </c>
    </row>
    <row r="68" spans="1:7" ht="39" x14ac:dyDescent="0.25">
      <c r="A68" s="23" t="s">
        <v>249</v>
      </c>
      <c r="B68" s="11" t="s">
        <v>6</v>
      </c>
      <c r="C68" s="10" t="s">
        <v>16</v>
      </c>
      <c r="D68" s="10" t="s">
        <v>174</v>
      </c>
      <c r="E68" s="10" t="s">
        <v>248</v>
      </c>
      <c r="F68" s="13"/>
      <c r="G68" s="9">
        <f>G69</f>
        <v>19</v>
      </c>
    </row>
    <row r="69" spans="1:7" ht="25.5" x14ac:dyDescent="0.2">
      <c r="A69" s="21" t="s">
        <v>35</v>
      </c>
      <c r="B69" s="7" t="s">
        <v>6</v>
      </c>
      <c r="C69" s="6" t="s">
        <v>16</v>
      </c>
      <c r="D69" s="6" t="s">
        <v>174</v>
      </c>
      <c r="E69" s="6" t="s">
        <v>248</v>
      </c>
      <c r="F69" s="20" t="s">
        <v>34</v>
      </c>
      <c r="G69" s="5">
        <f>G70</f>
        <v>19</v>
      </c>
    </row>
    <row r="70" spans="1:7" ht="25.5" x14ac:dyDescent="0.2">
      <c r="A70" s="21" t="s">
        <v>33</v>
      </c>
      <c r="B70" s="7" t="s">
        <v>6</v>
      </c>
      <c r="C70" s="6" t="s">
        <v>16</v>
      </c>
      <c r="D70" s="6" t="s">
        <v>174</v>
      </c>
      <c r="E70" s="6" t="s">
        <v>248</v>
      </c>
      <c r="F70" s="20" t="s">
        <v>29</v>
      </c>
      <c r="G70" s="5">
        <v>19</v>
      </c>
    </row>
    <row r="71" spans="1:7" ht="38.25" x14ac:dyDescent="0.2">
      <c r="A71" s="16" t="s">
        <v>247</v>
      </c>
      <c r="B71" s="18" t="s">
        <v>6</v>
      </c>
      <c r="C71" s="17" t="s">
        <v>16</v>
      </c>
      <c r="D71" s="17" t="s">
        <v>56</v>
      </c>
      <c r="E71" s="15"/>
      <c r="F71" s="15"/>
      <c r="G71" s="2">
        <f>G72</f>
        <v>1911.8</v>
      </c>
    </row>
    <row r="72" spans="1:7" ht="13.5" x14ac:dyDescent="0.25">
      <c r="A72" s="14" t="s">
        <v>12</v>
      </c>
      <c r="B72" s="22" t="s">
        <v>6</v>
      </c>
      <c r="C72" s="13" t="s">
        <v>16</v>
      </c>
      <c r="D72" s="13" t="s">
        <v>56</v>
      </c>
      <c r="E72" s="28" t="s">
        <v>11</v>
      </c>
      <c r="F72" s="13"/>
      <c r="G72" s="9">
        <f>G73+G76+G79</f>
        <v>1911.8</v>
      </c>
    </row>
    <row r="73" spans="1:7" ht="25.5" x14ac:dyDescent="0.2">
      <c r="A73" s="64" t="s">
        <v>246</v>
      </c>
      <c r="B73" s="18" t="s">
        <v>6</v>
      </c>
      <c r="C73" s="20" t="s">
        <v>16</v>
      </c>
      <c r="D73" s="20" t="s">
        <v>56</v>
      </c>
      <c r="E73" s="27" t="s">
        <v>245</v>
      </c>
      <c r="F73" s="20"/>
      <c r="G73" s="5">
        <f>G74</f>
        <v>1510.1</v>
      </c>
    </row>
    <row r="74" spans="1:7" ht="51" x14ac:dyDescent="0.2">
      <c r="A74" s="21" t="s">
        <v>110</v>
      </c>
      <c r="B74" s="18" t="s">
        <v>6</v>
      </c>
      <c r="C74" s="20" t="s">
        <v>16</v>
      </c>
      <c r="D74" s="20" t="s">
        <v>56</v>
      </c>
      <c r="E74" s="27" t="s">
        <v>245</v>
      </c>
      <c r="F74" s="20" t="s">
        <v>109</v>
      </c>
      <c r="G74" s="5">
        <f>G75</f>
        <v>1510.1</v>
      </c>
    </row>
    <row r="75" spans="1:7" ht="25.5" x14ac:dyDescent="0.2">
      <c r="A75" s="21" t="s">
        <v>242</v>
      </c>
      <c r="B75" s="18" t="s">
        <v>6</v>
      </c>
      <c r="C75" s="20" t="s">
        <v>16</v>
      </c>
      <c r="D75" s="20" t="s">
        <v>56</v>
      </c>
      <c r="E75" s="27" t="s">
        <v>245</v>
      </c>
      <c r="F75" s="20" t="s">
        <v>240</v>
      </c>
      <c r="G75" s="5">
        <v>1510.1</v>
      </c>
    </row>
    <row r="76" spans="1:7" ht="25.5" x14ac:dyDescent="0.2">
      <c r="A76" s="21" t="s">
        <v>60</v>
      </c>
      <c r="B76" s="18" t="s">
        <v>6</v>
      </c>
      <c r="C76" s="20" t="s">
        <v>16</v>
      </c>
      <c r="D76" s="20" t="s">
        <v>56</v>
      </c>
      <c r="E76" s="27" t="s">
        <v>59</v>
      </c>
      <c r="F76" s="20"/>
      <c r="G76" s="5">
        <f>G77</f>
        <v>2.4</v>
      </c>
    </row>
    <row r="77" spans="1:7" ht="25.5" x14ac:dyDescent="0.2">
      <c r="A77" s="21" t="s">
        <v>35</v>
      </c>
      <c r="B77" s="18" t="s">
        <v>6</v>
      </c>
      <c r="C77" s="20" t="s">
        <v>16</v>
      </c>
      <c r="D77" s="20" t="s">
        <v>56</v>
      </c>
      <c r="E77" s="27" t="s">
        <v>59</v>
      </c>
      <c r="F77" s="20" t="s">
        <v>34</v>
      </c>
      <c r="G77" s="5">
        <f>G78</f>
        <v>2.4</v>
      </c>
    </row>
    <row r="78" spans="1:7" ht="25.5" x14ac:dyDescent="0.2">
      <c r="A78" s="21" t="s">
        <v>33</v>
      </c>
      <c r="B78" s="18" t="s">
        <v>6</v>
      </c>
      <c r="C78" s="20" t="s">
        <v>16</v>
      </c>
      <c r="D78" s="20" t="s">
        <v>56</v>
      </c>
      <c r="E78" s="27" t="s">
        <v>59</v>
      </c>
      <c r="F78" s="20" t="s">
        <v>29</v>
      </c>
      <c r="G78" s="5">
        <v>2.4</v>
      </c>
    </row>
    <row r="79" spans="1:7" ht="25.5" x14ac:dyDescent="0.2">
      <c r="A79" s="21" t="s">
        <v>244</v>
      </c>
      <c r="B79" s="18" t="s">
        <v>6</v>
      </c>
      <c r="C79" s="20" t="s">
        <v>16</v>
      </c>
      <c r="D79" s="20" t="s">
        <v>56</v>
      </c>
      <c r="E79" s="27" t="s">
        <v>241</v>
      </c>
      <c r="F79" s="20"/>
      <c r="G79" s="5">
        <f>G80+G82</f>
        <v>399.3</v>
      </c>
    </row>
    <row r="80" spans="1:7" ht="51" x14ac:dyDescent="0.2">
      <c r="A80" s="21" t="s">
        <v>243</v>
      </c>
      <c r="B80" s="18" t="s">
        <v>6</v>
      </c>
      <c r="C80" s="20" t="s">
        <v>16</v>
      </c>
      <c r="D80" s="20" t="s">
        <v>56</v>
      </c>
      <c r="E80" s="27" t="s">
        <v>241</v>
      </c>
      <c r="F80" s="20" t="s">
        <v>109</v>
      </c>
      <c r="G80" s="5">
        <f>G81</f>
        <v>376.5</v>
      </c>
    </row>
    <row r="81" spans="1:7" ht="25.5" x14ac:dyDescent="0.2">
      <c r="A81" s="21" t="s">
        <v>242</v>
      </c>
      <c r="B81" s="18" t="s">
        <v>6</v>
      </c>
      <c r="C81" s="20" t="s">
        <v>16</v>
      </c>
      <c r="D81" s="20" t="s">
        <v>56</v>
      </c>
      <c r="E81" s="27" t="s">
        <v>241</v>
      </c>
      <c r="F81" s="20" t="s">
        <v>240</v>
      </c>
      <c r="G81" s="5">
        <v>376.5</v>
      </c>
    </row>
    <row r="82" spans="1:7" ht="25.5" x14ac:dyDescent="0.2">
      <c r="A82" s="21" t="s">
        <v>60</v>
      </c>
      <c r="B82" s="18" t="s">
        <v>6</v>
      </c>
      <c r="C82" s="20" t="s">
        <v>16</v>
      </c>
      <c r="D82" s="20" t="s">
        <v>56</v>
      </c>
      <c r="E82" s="27" t="s">
        <v>241</v>
      </c>
      <c r="F82" s="20"/>
      <c r="G82" s="5">
        <f>G83</f>
        <v>22.8</v>
      </c>
    </row>
    <row r="83" spans="1:7" ht="25.5" x14ac:dyDescent="0.2">
      <c r="A83" s="21" t="s">
        <v>35</v>
      </c>
      <c r="B83" s="18" t="s">
        <v>6</v>
      </c>
      <c r="C83" s="20" t="s">
        <v>16</v>
      </c>
      <c r="D83" s="20" t="s">
        <v>56</v>
      </c>
      <c r="E83" s="27" t="s">
        <v>241</v>
      </c>
      <c r="F83" s="20" t="s">
        <v>34</v>
      </c>
      <c r="G83" s="5">
        <f>G84</f>
        <v>22.8</v>
      </c>
    </row>
    <row r="84" spans="1:7" ht="25.5" x14ac:dyDescent="0.2">
      <c r="A84" s="21" t="s">
        <v>33</v>
      </c>
      <c r="B84" s="18" t="s">
        <v>6</v>
      </c>
      <c r="C84" s="20" t="s">
        <v>16</v>
      </c>
      <c r="D84" s="20" t="s">
        <v>56</v>
      </c>
      <c r="E84" s="27" t="s">
        <v>241</v>
      </c>
      <c r="F84" s="20" t="s">
        <v>29</v>
      </c>
      <c r="G84" s="5">
        <v>22.8</v>
      </c>
    </row>
    <row r="85" spans="1:7" x14ac:dyDescent="0.2">
      <c r="A85" s="19" t="s">
        <v>239</v>
      </c>
      <c r="B85" s="18" t="s">
        <v>6</v>
      </c>
      <c r="C85" s="17" t="s">
        <v>16</v>
      </c>
      <c r="D85" s="17" t="s">
        <v>42</v>
      </c>
      <c r="E85" s="17"/>
      <c r="F85" s="17"/>
      <c r="G85" s="2">
        <f>G86</f>
        <v>125.5</v>
      </c>
    </row>
    <row r="86" spans="1:7" ht="13.5" x14ac:dyDescent="0.25">
      <c r="A86" s="14" t="s">
        <v>12</v>
      </c>
      <c r="B86" s="22" t="s">
        <v>6</v>
      </c>
      <c r="C86" s="13" t="s">
        <v>16</v>
      </c>
      <c r="D86" s="13" t="s">
        <v>42</v>
      </c>
      <c r="E86" s="28" t="s">
        <v>11</v>
      </c>
      <c r="F86" s="13"/>
      <c r="G86" s="9">
        <f>G87</f>
        <v>125.5</v>
      </c>
    </row>
    <row r="87" spans="1:7" x14ac:dyDescent="0.2">
      <c r="A87" s="30" t="s">
        <v>238</v>
      </c>
      <c r="B87" s="63" t="s">
        <v>6</v>
      </c>
      <c r="C87" s="24" t="s">
        <v>16</v>
      </c>
      <c r="D87" s="24" t="s">
        <v>42</v>
      </c>
      <c r="E87" s="24" t="s">
        <v>236</v>
      </c>
      <c r="F87" s="24"/>
      <c r="G87" s="5">
        <f>G88</f>
        <v>125.5</v>
      </c>
    </row>
    <row r="88" spans="1:7" x14ac:dyDescent="0.2">
      <c r="A88" s="30" t="s">
        <v>106</v>
      </c>
      <c r="B88" s="63" t="s">
        <v>6</v>
      </c>
      <c r="C88" s="24" t="s">
        <v>16</v>
      </c>
      <c r="D88" s="24" t="s">
        <v>42</v>
      </c>
      <c r="E88" s="24" t="s">
        <v>236</v>
      </c>
      <c r="F88" s="24" t="s">
        <v>105</v>
      </c>
      <c r="G88" s="5">
        <f>G89</f>
        <v>125.5</v>
      </c>
    </row>
    <row r="89" spans="1:7" x14ac:dyDescent="0.2">
      <c r="A89" s="30" t="s">
        <v>237</v>
      </c>
      <c r="B89" s="63" t="s">
        <v>6</v>
      </c>
      <c r="C89" s="24" t="s">
        <v>16</v>
      </c>
      <c r="D89" s="24" t="s">
        <v>42</v>
      </c>
      <c r="E89" s="24" t="s">
        <v>236</v>
      </c>
      <c r="F89" s="24" t="s">
        <v>235</v>
      </c>
      <c r="G89" s="5">
        <v>125.5</v>
      </c>
    </row>
    <row r="90" spans="1:7" x14ac:dyDescent="0.2">
      <c r="A90" s="37" t="s">
        <v>335</v>
      </c>
      <c r="B90" s="63" t="s">
        <v>6</v>
      </c>
      <c r="C90" s="36" t="s">
        <v>16</v>
      </c>
      <c r="D90" s="36" t="s">
        <v>23</v>
      </c>
      <c r="E90" s="36"/>
      <c r="F90" s="24"/>
      <c r="G90" s="2">
        <f>G91</f>
        <v>636.6</v>
      </c>
    </row>
    <row r="91" spans="1:7" ht="13.5" x14ac:dyDescent="0.25">
      <c r="A91" s="14" t="s">
        <v>12</v>
      </c>
      <c r="B91" s="22" t="s">
        <v>6</v>
      </c>
      <c r="C91" s="13" t="s">
        <v>16</v>
      </c>
      <c r="D91" s="13" t="s">
        <v>23</v>
      </c>
      <c r="E91" s="28" t="s">
        <v>11</v>
      </c>
      <c r="F91" s="24"/>
      <c r="G91" s="9">
        <f>G92</f>
        <v>636.6</v>
      </c>
    </row>
    <row r="92" spans="1:7" ht="38.25" x14ac:dyDescent="0.2">
      <c r="A92" s="30" t="s">
        <v>336</v>
      </c>
      <c r="B92" s="63" t="s">
        <v>6</v>
      </c>
      <c r="C92" s="24" t="s">
        <v>16</v>
      </c>
      <c r="D92" s="24" t="s">
        <v>23</v>
      </c>
      <c r="E92" s="24" t="s">
        <v>337</v>
      </c>
      <c r="F92" s="24"/>
      <c r="G92" s="5">
        <f>G93</f>
        <v>636.6</v>
      </c>
    </row>
    <row r="93" spans="1:7" ht="25.5" x14ac:dyDescent="0.2">
      <c r="A93" s="21" t="s">
        <v>35</v>
      </c>
      <c r="B93" s="63" t="s">
        <v>6</v>
      </c>
      <c r="C93" s="24" t="s">
        <v>16</v>
      </c>
      <c r="D93" s="24" t="s">
        <v>23</v>
      </c>
      <c r="E93" s="24" t="s">
        <v>337</v>
      </c>
      <c r="F93" s="20" t="s">
        <v>34</v>
      </c>
      <c r="G93" s="5">
        <f>G94</f>
        <v>636.6</v>
      </c>
    </row>
    <row r="94" spans="1:7" ht="25.5" x14ac:dyDescent="0.2">
      <c r="A94" s="21" t="s">
        <v>33</v>
      </c>
      <c r="B94" s="63" t="s">
        <v>6</v>
      </c>
      <c r="C94" s="24" t="s">
        <v>16</v>
      </c>
      <c r="D94" s="24" t="s">
        <v>23</v>
      </c>
      <c r="E94" s="24" t="s">
        <v>337</v>
      </c>
      <c r="F94" s="20" t="s">
        <v>29</v>
      </c>
      <c r="G94" s="5">
        <v>636.6</v>
      </c>
    </row>
    <row r="95" spans="1:7" x14ac:dyDescent="0.2">
      <c r="A95" s="62" t="s">
        <v>234</v>
      </c>
      <c r="B95" s="61" t="s">
        <v>6</v>
      </c>
      <c r="C95" s="60" t="s">
        <v>31</v>
      </c>
      <c r="D95" s="60"/>
      <c r="E95" s="60"/>
      <c r="F95" s="60"/>
      <c r="G95" s="2">
        <f>G96</f>
        <v>1761.9</v>
      </c>
    </row>
    <row r="96" spans="1:7" x14ac:dyDescent="0.2">
      <c r="A96" s="16" t="s">
        <v>233</v>
      </c>
      <c r="B96" s="7" t="s">
        <v>6</v>
      </c>
      <c r="C96" s="15" t="s">
        <v>31</v>
      </c>
      <c r="D96" s="15" t="s">
        <v>4</v>
      </c>
      <c r="E96" s="15"/>
      <c r="F96" s="15"/>
      <c r="G96" s="2">
        <f>G97</f>
        <v>1761.9</v>
      </c>
    </row>
    <row r="97" spans="1:7" ht="13.5" x14ac:dyDescent="0.25">
      <c r="A97" s="14" t="s">
        <v>12</v>
      </c>
      <c r="B97" s="22" t="s">
        <v>6</v>
      </c>
      <c r="C97" s="13" t="s">
        <v>31</v>
      </c>
      <c r="D97" s="13" t="s">
        <v>4</v>
      </c>
      <c r="E97" s="28" t="s">
        <v>11</v>
      </c>
      <c r="F97" s="15"/>
      <c r="G97" s="9">
        <f>G98</f>
        <v>1761.9</v>
      </c>
    </row>
    <row r="98" spans="1:7" ht="25.5" x14ac:dyDescent="0.2">
      <c r="A98" s="59" t="s">
        <v>232</v>
      </c>
      <c r="B98" s="7" t="s">
        <v>6</v>
      </c>
      <c r="C98" s="6" t="s">
        <v>31</v>
      </c>
      <c r="D98" s="6" t="s">
        <v>4</v>
      </c>
      <c r="E98" s="6" t="s">
        <v>230</v>
      </c>
      <c r="F98" s="6" t="s">
        <v>215</v>
      </c>
      <c r="G98" s="5">
        <f>G99</f>
        <v>1761.9</v>
      </c>
    </row>
    <row r="99" spans="1:7" x14ac:dyDescent="0.2">
      <c r="A99" s="59" t="s">
        <v>182</v>
      </c>
      <c r="B99" s="7" t="s">
        <v>6</v>
      </c>
      <c r="C99" s="6" t="s">
        <v>31</v>
      </c>
      <c r="D99" s="6" t="s">
        <v>4</v>
      </c>
      <c r="E99" s="6" t="s">
        <v>230</v>
      </c>
      <c r="F99" s="6" t="s">
        <v>8</v>
      </c>
      <c r="G99" s="5">
        <f>G100</f>
        <v>1761.9</v>
      </c>
    </row>
    <row r="100" spans="1:7" x14ac:dyDescent="0.2">
      <c r="A100" s="34" t="s">
        <v>231</v>
      </c>
      <c r="B100" s="7" t="s">
        <v>6</v>
      </c>
      <c r="C100" s="6" t="s">
        <v>31</v>
      </c>
      <c r="D100" s="6" t="s">
        <v>4</v>
      </c>
      <c r="E100" s="6" t="s">
        <v>230</v>
      </c>
      <c r="F100" s="6" t="s">
        <v>229</v>
      </c>
      <c r="G100" s="5">
        <v>1761.9</v>
      </c>
    </row>
    <row r="101" spans="1:7" ht="25.5" x14ac:dyDescent="0.2">
      <c r="A101" s="58" t="s">
        <v>228</v>
      </c>
      <c r="B101" s="48" t="s">
        <v>6</v>
      </c>
      <c r="C101" s="52" t="s">
        <v>4</v>
      </c>
      <c r="D101" s="52"/>
      <c r="E101" s="52"/>
      <c r="F101" s="52"/>
      <c r="G101" s="2">
        <f>G102</f>
        <v>6368.9000000000005</v>
      </c>
    </row>
    <row r="102" spans="1:7" ht="25.5" x14ac:dyDescent="0.2">
      <c r="A102" s="58" t="s">
        <v>227</v>
      </c>
      <c r="B102" s="48" t="s">
        <v>6</v>
      </c>
      <c r="C102" s="52" t="s">
        <v>4</v>
      </c>
      <c r="D102" s="52" t="s">
        <v>120</v>
      </c>
      <c r="E102" s="52"/>
      <c r="F102" s="52"/>
      <c r="G102" s="2">
        <f>G103+G113</f>
        <v>6368.9000000000005</v>
      </c>
    </row>
    <row r="103" spans="1:7" ht="26.25" x14ac:dyDescent="0.25">
      <c r="A103" s="39" t="s">
        <v>226</v>
      </c>
      <c r="B103" s="42" t="s">
        <v>6</v>
      </c>
      <c r="C103" s="56" t="s">
        <v>4</v>
      </c>
      <c r="D103" s="56" t="s">
        <v>120</v>
      </c>
      <c r="E103" s="56" t="s">
        <v>225</v>
      </c>
      <c r="F103" s="56"/>
      <c r="G103" s="9">
        <f>G104+G107+G110</f>
        <v>5894.4000000000005</v>
      </c>
    </row>
    <row r="104" spans="1:7" ht="25.5" x14ac:dyDescent="0.2">
      <c r="A104" s="26" t="s">
        <v>224</v>
      </c>
      <c r="B104" s="48" t="s">
        <v>6</v>
      </c>
      <c r="C104" s="54" t="s">
        <v>4</v>
      </c>
      <c r="D104" s="54" t="s">
        <v>120</v>
      </c>
      <c r="E104" s="54" t="s">
        <v>223</v>
      </c>
      <c r="F104" s="54"/>
      <c r="G104" s="5">
        <f>G105</f>
        <v>5683.8</v>
      </c>
    </row>
    <row r="105" spans="1:7" ht="25.5" x14ac:dyDescent="0.2">
      <c r="A105" s="26" t="s">
        <v>45</v>
      </c>
      <c r="B105" s="48" t="s">
        <v>6</v>
      </c>
      <c r="C105" s="54" t="s">
        <v>4</v>
      </c>
      <c r="D105" s="54" t="s">
        <v>120</v>
      </c>
      <c r="E105" s="54" t="s">
        <v>223</v>
      </c>
      <c r="F105" s="54">
        <v>600</v>
      </c>
      <c r="G105" s="5">
        <f>G106</f>
        <v>5683.8</v>
      </c>
    </row>
    <row r="106" spans="1:7" x14ac:dyDescent="0.2">
      <c r="A106" s="34" t="s">
        <v>86</v>
      </c>
      <c r="B106" s="48" t="s">
        <v>6</v>
      </c>
      <c r="C106" s="54" t="s">
        <v>4</v>
      </c>
      <c r="D106" s="54" t="s">
        <v>120</v>
      </c>
      <c r="E106" s="54" t="s">
        <v>223</v>
      </c>
      <c r="F106" s="54">
        <v>610</v>
      </c>
      <c r="G106" s="5">
        <v>5683.8</v>
      </c>
    </row>
    <row r="107" spans="1:7" ht="51.75" x14ac:dyDescent="0.25">
      <c r="A107" s="35" t="s">
        <v>222</v>
      </c>
      <c r="B107" s="42" t="s">
        <v>6</v>
      </c>
      <c r="C107" s="56" t="s">
        <v>4</v>
      </c>
      <c r="D107" s="56" t="s">
        <v>120</v>
      </c>
      <c r="E107" s="56" t="s">
        <v>221</v>
      </c>
      <c r="F107" s="56"/>
      <c r="G107" s="9">
        <f>G108</f>
        <v>200</v>
      </c>
    </row>
    <row r="108" spans="1:7" ht="25.5" x14ac:dyDescent="0.2">
      <c r="A108" s="21" t="s">
        <v>35</v>
      </c>
      <c r="B108" s="48" t="s">
        <v>6</v>
      </c>
      <c r="C108" s="54" t="s">
        <v>4</v>
      </c>
      <c r="D108" s="54" t="s">
        <v>120</v>
      </c>
      <c r="E108" s="54" t="s">
        <v>221</v>
      </c>
      <c r="F108" s="54">
        <v>200</v>
      </c>
      <c r="G108" s="5">
        <f>G109</f>
        <v>200</v>
      </c>
    </row>
    <row r="109" spans="1:7" ht="25.5" x14ac:dyDescent="0.2">
      <c r="A109" s="21" t="s">
        <v>33</v>
      </c>
      <c r="B109" s="48" t="s">
        <v>6</v>
      </c>
      <c r="C109" s="54" t="s">
        <v>4</v>
      </c>
      <c r="D109" s="54" t="s">
        <v>120</v>
      </c>
      <c r="E109" s="54" t="s">
        <v>221</v>
      </c>
      <c r="F109" s="54">
        <v>240</v>
      </c>
      <c r="G109" s="5">
        <v>200</v>
      </c>
    </row>
    <row r="110" spans="1:7" ht="39" x14ac:dyDescent="0.25">
      <c r="A110" s="23" t="s">
        <v>220</v>
      </c>
      <c r="B110" s="42" t="s">
        <v>6</v>
      </c>
      <c r="C110" s="56" t="s">
        <v>4</v>
      </c>
      <c r="D110" s="56" t="s">
        <v>120</v>
      </c>
      <c r="E110" s="56" t="s">
        <v>219</v>
      </c>
      <c r="F110" s="56"/>
      <c r="G110" s="9">
        <f>G111</f>
        <v>10.6</v>
      </c>
    </row>
    <row r="111" spans="1:7" ht="25.5" x14ac:dyDescent="0.2">
      <c r="A111" s="21" t="s">
        <v>35</v>
      </c>
      <c r="B111" s="48" t="s">
        <v>6</v>
      </c>
      <c r="C111" s="54" t="s">
        <v>4</v>
      </c>
      <c r="D111" s="54" t="s">
        <v>120</v>
      </c>
      <c r="E111" s="54" t="s">
        <v>219</v>
      </c>
      <c r="F111" s="54">
        <v>200</v>
      </c>
      <c r="G111" s="5">
        <f>G112</f>
        <v>10.6</v>
      </c>
    </row>
    <row r="112" spans="1:7" ht="25.5" x14ac:dyDescent="0.2">
      <c r="A112" s="21" t="s">
        <v>33</v>
      </c>
      <c r="B112" s="48" t="s">
        <v>6</v>
      </c>
      <c r="C112" s="54" t="s">
        <v>4</v>
      </c>
      <c r="D112" s="54" t="s">
        <v>120</v>
      </c>
      <c r="E112" s="54" t="s">
        <v>219</v>
      </c>
      <c r="F112" s="54">
        <v>240</v>
      </c>
      <c r="G112" s="5">
        <v>10.6</v>
      </c>
    </row>
    <row r="113" spans="1:7" ht="13.5" x14ac:dyDescent="0.25">
      <c r="A113" s="14" t="s">
        <v>12</v>
      </c>
      <c r="B113" s="22" t="s">
        <v>6</v>
      </c>
      <c r="C113" s="13" t="s">
        <v>16</v>
      </c>
      <c r="D113" s="13" t="s">
        <v>42</v>
      </c>
      <c r="E113" s="28" t="s">
        <v>11</v>
      </c>
      <c r="F113" s="54"/>
      <c r="G113" s="9">
        <f>G114</f>
        <v>474.5</v>
      </c>
    </row>
    <row r="114" spans="1:7" x14ac:dyDescent="0.2">
      <c r="A114" s="30" t="s">
        <v>238</v>
      </c>
      <c r="B114" s="63" t="s">
        <v>6</v>
      </c>
      <c r="C114" s="24" t="s">
        <v>16</v>
      </c>
      <c r="D114" s="24" t="s">
        <v>42</v>
      </c>
      <c r="E114" s="24" t="s">
        <v>236</v>
      </c>
      <c r="F114" s="54"/>
      <c r="G114" s="5">
        <f>G115</f>
        <v>474.5</v>
      </c>
    </row>
    <row r="115" spans="1:7" x14ac:dyDescent="0.2">
      <c r="A115" s="21" t="s">
        <v>182</v>
      </c>
      <c r="B115" s="63" t="s">
        <v>6</v>
      </c>
      <c r="C115" s="24" t="s">
        <v>16</v>
      </c>
      <c r="D115" s="24" t="s">
        <v>42</v>
      </c>
      <c r="E115" s="24" t="s">
        <v>236</v>
      </c>
      <c r="F115" s="20" t="s">
        <v>8</v>
      </c>
      <c r="G115" s="5">
        <f>G116</f>
        <v>474.5</v>
      </c>
    </row>
    <row r="116" spans="1:7" x14ac:dyDescent="0.2">
      <c r="A116" s="21" t="s">
        <v>535</v>
      </c>
      <c r="B116" s="63" t="s">
        <v>6</v>
      </c>
      <c r="C116" s="24" t="s">
        <v>16</v>
      </c>
      <c r="D116" s="24" t="s">
        <v>42</v>
      </c>
      <c r="E116" s="24" t="s">
        <v>236</v>
      </c>
      <c r="F116" s="20" t="s">
        <v>534</v>
      </c>
      <c r="G116" s="5">
        <v>474.5</v>
      </c>
    </row>
    <row r="117" spans="1:7" x14ac:dyDescent="0.2">
      <c r="A117" s="19" t="s">
        <v>218</v>
      </c>
      <c r="B117" s="18" t="s">
        <v>6</v>
      </c>
      <c r="C117" s="17" t="s">
        <v>66</v>
      </c>
      <c r="D117" s="17"/>
      <c r="E117" s="17"/>
      <c r="F117" s="17"/>
      <c r="G117" s="2">
        <f>G138+G118+G123</f>
        <v>56490.80000000001</v>
      </c>
    </row>
    <row r="118" spans="1:7" x14ac:dyDescent="0.2">
      <c r="A118" s="19" t="s">
        <v>217</v>
      </c>
      <c r="B118" s="18" t="s">
        <v>6</v>
      </c>
      <c r="C118" s="17" t="s">
        <v>66</v>
      </c>
      <c r="D118" s="17" t="s">
        <v>98</v>
      </c>
      <c r="E118" s="17"/>
      <c r="F118" s="17"/>
      <c r="G118" s="2">
        <f>G119</f>
        <v>4000</v>
      </c>
    </row>
    <row r="119" spans="1:7" ht="26.25" x14ac:dyDescent="0.25">
      <c r="A119" s="23" t="s">
        <v>212</v>
      </c>
      <c r="B119" s="22" t="s">
        <v>6</v>
      </c>
      <c r="C119" s="13" t="s">
        <v>66</v>
      </c>
      <c r="D119" s="13" t="s">
        <v>98</v>
      </c>
      <c r="E119" s="25" t="s">
        <v>211</v>
      </c>
      <c r="F119" s="13"/>
      <c r="G119" s="9">
        <f>G120</f>
        <v>4000</v>
      </c>
    </row>
    <row r="120" spans="1:7" ht="25.5" x14ac:dyDescent="0.2">
      <c r="A120" s="26" t="s">
        <v>216</v>
      </c>
      <c r="B120" s="18" t="s">
        <v>6</v>
      </c>
      <c r="C120" s="20" t="s">
        <v>66</v>
      </c>
      <c r="D120" s="20" t="s">
        <v>98</v>
      </c>
      <c r="E120" s="25" t="s">
        <v>214</v>
      </c>
      <c r="F120" s="20" t="s">
        <v>215</v>
      </c>
      <c r="G120" s="5">
        <f>G121</f>
        <v>4000</v>
      </c>
    </row>
    <row r="121" spans="1:7" x14ac:dyDescent="0.2">
      <c r="A121" s="21" t="s">
        <v>106</v>
      </c>
      <c r="B121" s="18" t="s">
        <v>6</v>
      </c>
      <c r="C121" s="20" t="s">
        <v>66</v>
      </c>
      <c r="D121" s="20" t="s">
        <v>98</v>
      </c>
      <c r="E121" s="25" t="s">
        <v>214</v>
      </c>
      <c r="F121" s="20" t="s">
        <v>105</v>
      </c>
      <c r="G121" s="5">
        <f>G122</f>
        <v>4000</v>
      </c>
    </row>
    <row r="122" spans="1:7" ht="38.25" x14ac:dyDescent="0.2">
      <c r="A122" s="21" t="s">
        <v>178</v>
      </c>
      <c r="B122" s="18" t="s">
        <v>6</v>
      </c>
      <c r="C122" s="20" t="s">
        <v>66</v>
      </c>
      <c r="D122" s="20" t="s">
        <v>98</v>
      </c>
      <c r="E122" s="25" t="s">
        <v>214</v>
      </c>
      <c r="F122" s="20" t="s">
        <v>197</v>
      </c>
      <c r="G122" s="5">
        <v>4000</v>
      </c>
    </row>
    <row r="123" spans="1:7" x14ac:dyDescent="0.2">
      <c r="A123" s="19" t="s">
        <v>213</v>
      </c>
      <c r="B123" s="18" t="s">
        <v>6</v>
      </c>
      <c r="C123" s="17" t="s">
        <v>66</v>
      </c>
      <c r="D123" s="17" t="s">
        <v>120</v>
      </c>
      <c r="E123" s="17"/>
      <c r="F123" s="17"/>
      <c r="G123" s="2">
        <f>G124</f>
        <v>50521.000000000007</v>
      </c>
    </row>
    <row r="124" spans="1:7" ht="26.25" x14ac:dyDescent="0.25">
      <c r="A124" s="23" t="s">
        <v>212</v>
      </c>
      <c r="B124" s="22" t="s">
        <v>6</v>
      </c>
      <c r="C124" s="13" t="s">
        <v>66</v>
      </c>
      <c r="D124" s="13" t="s">
        <v>120</v>
      </c>
      <c r="E124" s="25" t="s">
        <v>211</v>
      </c>
      <c r="F124" s="17"/>
      <c r="G124" s="9">
        <f>G125+G130+G135</f>
        <v>50521.000000000007</v>
      </c>
    </row>
    <row r="125" spans="1:7" ht="39" x14ac:dyDescent="0.25">
      <c r="A125" s="39" t="s">
        <v>210</v>
      </c>
      <c r="B125" s="22" t="s">
        <v>6</v>
      </c>
      <c r="C125" s="13" t="s">
        <v>66</v>
      </c>
      <c r="D125" s="13" t="s">
        <v>120</v>
      </c>
      <c r="E125" s="25" t="s">
        <v>209</v>
      </c>
      <c r="F125" s="13"/>
      <c r="G125" s="9">
        <f>G126+G128</f>
        <v>7131.2000000000007</v>
      </c>
    </row>
    <row r="126" spans="1:7" ht="25.5" x14ac:dyDescent="0.2">
      <c r="A126" s="21" t="s">
        <v>35</v>
      </c>
      <c r="B126" s="18" t="s">
        <v>6</v>
      </c>
      <c r="C126" s="20" t="s">
        <v>66</v>
      </c>
      <c r="D126" s="20" t="s">
        <v>120</v>
      </c>
      <c r="E126" s="24" t="s">
        <v>209</v>
      </c>
      <c r="F126" s="20" t="s">
        <v>34</v>
      </c>
      <c r="G126" s="5">
        <f>G127</f>
        <v>2007.4</v>
      </c>
    </row>
    <row r="127" spans="1:7" ht="25.5" x14ac:dyDescent="0.2">
      <c r="A127" s="21" t="s">
        <v>33</v>
      </c>
      <c r="B127" s="18" t="s">
        <v>6</v>
      </c>
      <c r="C127" s="20" t="s">
        <v>66</v>
      </c>
      <c r="D127" s="20" t="s">
        <v>120</v>
      </c>
      <c r="E127" s="24" t="s">
        <v>209</v>
      </c>
      <c r="F127" s="20" t="s">
        <v>29</v>
      </c>
      <c r="G127" s="5">
        <v>2007.4</v>
      </c>
    </row>
    <row r="128" spans="1:7" x14ac:dyDescent="0.2">
      <c r="A128" s="21" t="s">
        <v>182</v>
      </c>
      <c r="B128" s="18" t="s">
        <v>6</v>
      </c>
      <c r="C128" s="20" t="s">
        <v>66</v>
      </c>
      <c r="D128" s="20" t="s">
        <v>120</v>
      </c>
      <c r="E128" s="24" t="s">
        <v>209</v>
      </c>
      <c r="F128" s="20" t="s">
        <v>8</v>
      </c>
      <c r="G128" s="5">
        <f>G129</f>
        <v>5123.8</v>
      </c>
    </row>
    <row r="129" spans="1:7" x14ac:dyDescent="0.2">
      <c r="A129" s="21" t="s">
        <v>535</v>
      </c>
      <c r="B129" s="18" t="s">
        <v>6</v>
      </c>
      <c r="C129" s="20" t="s">
        <v>66</v>
      </c>
      <c r="D129" s="20" t="s">
        <v>120</v>
      </c>
      <c r="E129" s="24" t="s">
        <v>209</v>
      </c>
      <c r="F129" s="20" t="s">
        <v>534</v>
      </c>
      <c r="G129" s="5">
        <v>5123.8</v>
      </c>
    </row>
    <row r="130" spans="1:7" ht="63.75" x14ac:dyDescent="0.2">
      <c r="A130" s="23" t="s">
        <v>208</v>
      </c>
      <c r="B130" s="18" t="s">
        <v>6</v>
      </c>
      <c r="C130" s="13" t="s">
        <v>66</v>
      </c>
      <c r="D130" s="13" t="s">
        <v>120</v>
      </c>
      <c r="E130" s="13" t="s">
        <v>207</v>
      </c>
      <c r="F130" s="13"/>
      <c r="G130" s="9">
        <f>G131+G133</f>
        <v>43046.9</v>
      </c>
    </row>
    <row r="131" spans="1:7" ht="25.5" x14ac:dyDescent="0.2">
      <c r="A131" s="21" t="s">
        <v>35</v>
      </c>
      <c r="B131" s="18" t="s">
        <v>6</v>
      </c>
      <c r="C131" s="20" t="s">
        <v>66</v>
      </c>
      <c r="D131" s="20" t="s">
        <v>120</v>
      </c>
      <c r="E131" s="20" t="s">
        <v>207</v>
      </c>
      <c r="F131" s="20" t="s">
        <v>34</v>
      </c>
      <c r="G131" s="5">
        <f>G132</f>
        <v>6514.8</v>
      </c>
    </row>
    <row r="132" spans="1:7" ht="25.5" x14ac:dyDescent="0.2">
      <c r="A132" s="21" t="s">
        <v>33</v>
      </c>
      <c r="B132" s="18" t="s">
        <v>6</v>
      </c>
      <c r="C132" s="20" t="s">
        <v>66</v>
      </c>
      <c r="D132" s="20" t="s">
        <v>120</v>
      </c>
      <c r="E132" s="20" t="s">
        <v>207</v>
      </c>
      <c r="F132" s="20" t="s">
        <v>29</v>
      </c>
      <c r="G132" s="5">
        <v>6514.8</v>
      </c>
    </row>
    <row r="133" spans="1:7" x14ac:dyDescent="0.2">
      <c r="A133" s="21" t="s">
        <v>182</v>
      </c>
      <c r="B133" s="18" t="s">
        <v>6</v>
      </c>
      <c r="C133" s="20" t="s">
        <v>66</v>
      </c>
      <c r="D133" s="20" t="s">
        <v>120</v>
      </c>
      <c r="E133" s="20" t="s">
        <v>207</v>
      </c>
      <c r="F133" s="20" t="s">
        <v>8</v>
      </c>
      <c r="G133" s="5">
        <f>G134</f>
        <v>36532.1</v>
      </c>
    </row>
    <row r="134" spans="1:7" x14ac:dyDescent="0.2">
      <c r="A134" s="21" t="s">
        <v>7</v>
      </c>
      <c r="B134" s="18" t="s">
        <v>6</v>
      </c>
      <c r="C134" s="20" t="s">
        <v>66</v>
      </c>
      <c r="D134" s="20" t="s">
        <v>120</v>
      </c>
      <c r="E134" s="20" t="s">
        <v>207</v>
      </c>
      <c r="F134" s="20" t="s">
        <v>2</v>
      </c>
      <c r="G134" s="5">
        <v>36532.1</v>
      </c>
    </row>
    <row r="135" spans="1:7" ht="64.5" x14ac:dyDescent="0.25">
      <c r="A135" s="23" t="s">
        <v>206</v>
      </c>
      <c r="B135" s="22" t="s">
        <v>6</v>
      </c>
      <c r="C135" s="13" t="s">
        <v>66</v>
      </c>
      <c r="D135" s="13" t="s">
        <v>120</v>
      </c>
      <c r="E135" s="13" t="s">
        <v>205</v>
      </c>
      <c r="F135" s="13"/>
      <c r="G135" s="9">
        <f>G136</f>
        <v>342.9</v>
      </c>
    </row>
    <row r="136" spans="1:7" ht="25.5" x14ac:dyDescent="0.2">
      <c r="A136" s="21" t="s">
        <v>35</v>
      </c>
      <c r="B136" s="18" t="s">
        <v>6</v>
      </c>
      <c r="C136" s="20" t="s">
        <v>66</v>
      </c>
      <c r="D136" s="20" t="s">
        <v>120</v>
      </c>
      <c r="E136" s="20" t="s">
        <v>205</v>
      </c>
      <c r="F136" s="20" t="s">
        <v>34</v>
      </c>
      <c r="G136" s="5">
        <f>G137</f>
        <v>342.9</v>
      </c>
    </row>
    <row r="137" spans="1:7" ht="25.5" x14ac:dyDescent="0.2">
      <c r="A137" s="21" t="s">
        <v>33</v>
      </c>
      <c r="B137" s="18" t="s">
        <v>6</v>
      </c>
      <c r="C137" s="20" t="s">
        <v>66</v>
      </c>
      <c r="D137" s="20" t="s">
        <v>120</v>
      </c>
      <c r="E137" s="20" t="s">
        <v>205</v>
      </c>
      <c r="F137" s="20" t="s">
        <v>29</v>
      </c>
      <c r="G137" s="5">
        <v>342.9</v>
      </c>
    </row>
    <row r="138" spans="1:7" x14ac:dyDescent="0.2">
      <c r="A138" s="19" t="s">
        <v>204</v>
      </c>
      <c r="B138" s="18" t="s">
        <v>6</v>
      </c>
      <c r="C138" s="17" t="s">
        <v>66</v>
      </c>
      <c r="D138" s="17" t="s">
        <v>32</v>
      </c>
      <c r="E138" s="17"/>
      <c r="F138" s="20"/>
      <c r="G138" s="2">
        <f>G139</f>
        <v>1969.8</v>
      </c>
    </row>
    <row r="139" spans="1:7" ht="26.25" x14ac:dyDescent="0.25">
      <c r="A139" s="23" t="s">
        <v>203</v>
      </c>
      <c r="B139" s="57" t="s">
        <v>6</v>
      </c>
      <c r="C139" s="56" t="s">
        <v>66</v>
      </c>
      <c r="D139" s="56" t="s">
        <v>32</v>
      </c>
      <c r="E139" s="46" t="s">
        <v>202</v>
      </c>
      <c r="F139" s="13"/>
      <c r="G139" s="9">
        <f>G140+G143</f>
        <v>1969.8</v>
      </c>
    </row>
    <row r="140" spans="1:7" ht="51.75" x14ac:dyDescent="0.25">
      <c r="A140" s="43" t="s">
        <v>201</v>
      </c>
      <c r="B140" s="57" t="s">
        <v>6</v>
      </c>
      <c r="C140" s="56" t="s">
        <v>66</v>
      </c>
      <c r="D140" s="56" t="s">
        <v>32</v>
      </c>
      <c r="E140" s="46" t="s">
        <v>200</v>
      </c>
      <c r="F140" s="46"/>
      <c r="G140" s="9">
        <f>G141</f>
        <v>969.8</v>
      </c>
    </row>
    <row r="141" spans="1:7" x14ac:dyDescent="0.2">
      <c r="A141" s="21" t="s">
        <v>106</v>
      </c>
      <c r="B141" s="55" t="s">
        <v>6</v>
      </c>
      <c r="C141" s="54" t="s">
        <v>66</v>
      </c>
      <c r="D141" s="54" t="s">
        <v>32</v>
      </c>
      <c r="E141" s="53" t="s">
        <v>200</v>
      </c>
      <c r="F141" s="53">
        <v>800</v>
      </c>
      <c r="G141" s="5">
        <f>G142</f>
        <v>969.8</v>
      </c>
    </row>
    <row r="142" spans="1:7" ht="38.25" x14ac:dyDescent="0.2">
      <c r="A142" s="21" t="s">
        <v>178</v>
      </c>
      <c r="B142" s="55" t="s">
        <v>6</v>
      </c>
      <c r="C142" s="54" t="s">
        <v>66</v>
      </c>
      <c r="D142" s="54" t="s">
        <v>32</v>
      </c>
      <c r="E142" s="53" t="s">
        <v>200</v>
      </c>
      <c r="F142" s="20" t="s">
        <v>197</v>
      </c>
      <c r="G142" s="5">
        <v>969.8</v>
      </c>
    </row>
    <row r="143" spans="1:7" ht="51.75" x14ac:dyDescent="0.25">
      <c r="A143" s="23" t="s">
        <v>199</v>
      </c>
      <c r="B143" s="57" t="s">
        <v>6</v>
      </c>
      <c r="C143" s="56" t="s">
        <v>66</v>
      </c>
      <c r="D143" s="56" t="s">
        <v>32</v>
      </c>
      <c r="E143" s="46" t="s">
        <v>198</v>
      </c>
      <c r="F143" s="13"/>
      <c r="G143" s="9">
        <f>G144</f>
        <v>1000</v>
      </c>
    </row>
    <row r="144" spans="1:7" x14ac:dyDescent="0.2">
      <c r="A144" s="21" t="s">
        <v>106</v>
      </c>
      <c r="B144" s="55" t="s">
        <v>6</v>
      </c>
      <c r="C144" s="54" t="s">
        <v>66</v>
      </c>
      <c r="D144" s="54" t="s">
        <v>32</v>
      </c>
      <c r="E144" s="53" t="s">
        <v>198</v>
      </c>
      <c r="F144" s="53">
        <v>800</v>
      </c>
      <c r="G144" s="5">
        <f>G145</f>
        <v>1000</v>
      </c>
    </row>
    <row r="145" spans="1:7" ht="38.25" x14ac:dyDescent="0.2">
      <c r="A145" s="21" t="s">
        <v>178</v>
      </c>
      <c r="B145" s="55" t="s">
        <v>6</v>
      </c>
      <c r="C145" s="54" t="s">
        <v>66</v>
      </c>
      <c r="D145" s="54" t="s">
        <v>32</v>
      </c>
      <c r="E145" s="53" t="s">
        <v>198</v>
      </c>
      <c r="F145" s="20" t="s">
        <v>197</v>
      </c>
      <c r="G145" s="5">
        <v>1000</v>
      </c>
    </row>
    <row r="146" spans="1:7" x14ac:dyDescent="0.2">
      <c r="A146" s="19" t="s">
        <v>196</v>
      </c>
      <c r="B146" s="18" t="s">
        <v>6</v>
      </c>
      <c r="C146" s="17" t="s">
        <v>174</v>
      </c>
      <c r="D146" s="17"/>
      <c r="E146" s="17"/>
      <c r="F146" s="17"/>
      <c r="G146" s="2">
        <f>G147+G155+G169</f>
        <v>29558.6</v>
      </c>
    </row>
    <row r="147" spans="1:7" x14ac:dyDescent="0.2">
      <c r="A147" s="19" t="s">
        <v>195</v>
      </c>
      <c r="B147" s="18" t="s">
        <v>6</v>
      </c>
      <c r="C147" s="17" t="s">
        <v>174</v>
      </c>
      <c r="D147" s="17" t="s">
        <v>16</v>
      </c>
      <c r="E147" s="17"/>
      <c r="F147" s="17"/>
      <c r="G147" s="2">
        <f>G148</f>
        <v>11292.8</v>
      </c>
    </row>
    <row r="148" spans="1:7" ht="26.25" x14ac:dyDescent="0.25">
      <c r="A148" s="23" t="s">
        <v>185</v>
      </c>
      <c r="B148" s="22" t="s">
        <v>6</v>
      </c>
      <c r="C148" s="13" t="s">
        <v>174</v>
      </c>
      <c r="D148" s="13" t="s">
        <v>16</v>
      </c>
      <c r="E148" s="28" t="s">
        <v>184</v>
      </c>
      <c r="F148" s="20"/>
      <c r="G148" s="9">
        <f>G149+G152</f>
        <v>11292.8</v>
      </c>
    </row>
    <row r="149" spans="1:7" ht="51.75" x14ac:dyDescent="0.25">
      <c r="A149" s="23" t="s">
        <v>194</v>
      </c>
      <c r="B149" s="22" t="s">
        <v>6</v>
      </c>
      <c r="C149" s="13" t="s">
        <v>174</v>
      </c>
      <c r="D149" s="13" t="s">
        <v>16</v>
      </c>
      <c r="E149" s="13" t="s">
        <v>193</v>
      </c>
      <c r="F149" s="13"/>
      <c r="G149" s="9">
        <f>G150</f>
        <v>6273.8</v>
      </c>
    </row>
    <row r="150" spans="1:7" ht="25.5" x14ac:dyDescent="0.2">
      <c r="A150" s="21" t="s">
        <v>191</v>
      </c>
      <c r="B150" s="18" t="s">
        <v>6</v>
      </c>
      <c r="C150" s="20" t="s">
        <v>174</v>
      </c>
      <c r="D150" s="20" t="s">
        <v>16</v>
      </c>
      <c r="E150" s="20" t="s">
        <v>193</v>
      </c>
      <c r="F150" s="20" t="s">
        <v>190</v>
      </c>
      <c r="G150" s="5">
        <f>G151</f>
        <v>6273.8</v>
      </c>
    </row>
    <row r="151" spans="1:7" x14ac:dyDescent="0.2">
      <c r="A151" s="21" t="s">
        <v>189</v>
      </c>
      <c r="B151" s="18" t="s">
        <v>6</v>
      </c>
      <c r="C151" s="20" t="s">
        <v>174</v>
      </c>
      <c r="D151" s="20" t="s">
        <v>16</v>
      </c>
      <c r="E151" s="20" t="s">
        <v>193</v>
      </c>
      <c r="F151" s="20" t="s">
        <v>187</v>
      </c>
      <c r="G151" s="5">
        <v>6273.8</v>
      </c>
    </row>
    <row r="152" spans="1:7" ht="51.75" x14ac:dyDescent="0.25">
      <c r="A152" s="23" t="s">
        <v>192</v>
      </c>
      <c r="B152" s="22" t="s">
        <v>6</v>
      </c>
      <c r="C152" s="13" t="s">
        <v>174</v>
      </c>
      <c r="D152" s="13" t="s">
        <v>16</v>
      </c>
      <c r="E152" s="13" t="s">
        <v>188</v>
      </c>
      <c r="F152" s="13"/>
      <c r="G152" s="9">
        <f>G153</f>
        <v>5019</v>
      </c>
    </row>
    <row r="153" spans="1:7" ht="25.5" x14ac:dyDescent="0.2">
      <c r="A153" s="21" t="s">
        <v>191</v>
      </c>
      <c r="B153" s="18" t="s">
        <v>6</v>
      </c>
      <c r="C153" s="20" t="s">
        <v>174</v>
      </c>
      <c r="D153" s="20" t="s">
        <v>16</v>
      </c>
      <c r="E153" s="20" t="s">
        <v>188</v>
      </c>
      <c r="F153" s="20" t="s">
        <v>190</v>
      </c>
      <c r="G153" s="5">
        <f>G154</f>
        <v>5019</v>
      </c>
    </row>
    <row r="154" spans="1:7" x14ac:dyDescent="0.2">
      <c r="A154" s="21" t="s">
        <v>189</v>
      </c>
      <c r="B154" s="18" t="s">
        <v>6</v>
      </c>
      <c r="C154" s="20" t="s">
        <v>174</v>
      </c>
      <c r="D154" s="20" t="s">
        <v>16</v>
      </c>
      <c r="E154" s="20" t="s">
        <v>188</v>
      </c>
      <c r="F154" s="20" t="s">
        <v>187</v>
      </c>
      <c r="G154" s="5">
        <v>5019</v>
      </c>
    </row>
    <row r="155" spans="1:7" x14ac:dyDescent="0.2">
      <c r="A155" s="19" t="s">
        <v>186</v>
      </c>
      <c r="B155" s="18" t="s">
        <v>6</v>
      </c>
      <c r="C155" s="17" t="s">
        <v>174</v>
      </c>
      <c r="D155" s="17" t="s">
        <v>31</v>
      </c>
      <c r="E155" s="17"/>
      <c r="F155" s="17"/>
      <c r="G155" s="2">
        <f>G156+G163</f>
        <v>15580.300000000001</v>
      </c>
    </row>
    <row r="156" spans="1:7" ht="26.25" x14ac:dyDescent="0.25">
      <c r="A156" s="23" t="s">
        <v>185</v>
      </c>
      <c r="B156" s="22" t="s">
        <v>6</v>
      </c>
      <c r="C156" s="13" t="s">
        <v>174</v>
      </c>
      <c r="D156" s="13" t="s">
        <v>31</v>
      </c>
      <c r="E156" s="28" t="s">
        <v>184</v>
      </c>
      <c r="F156" s="10"/>
      <c r="G156" s="9">
        <f>G160+G157</f>
        <v>15191.6</v>
      </c>
    </row>
    <row r="157" spans="1:7" ht="63.75" x14ac:dyDescent="0.2">
      <c r="A157" s="172" t="s">
        <v>504</v>
      </c>
      <c r="B157" s="168" t="s">
        <v>6</v>
      </c>
      <c r="C157" s="169" t="s">
        <v>174</v>
      </c>
      <c r="D157" s="170" t="s">
        <v>31</v>
      </c>
      <c r="E157" s="13" t="s">
        <v>533</v>
      </c>
      <c r="F157" s="169"/>
      <c r="G157" s="9">
        <f>G158</f>
        <v>11812.5</v>
      </c>
    </row>
    <row r="158" spans="1:7" x14ac:dyDescent="0.2">
      <c r="A158" s="171" t="s">
        <v>182</v>
      </c>
      <c r="B158" s="168" t="s">
        <v>6</v>
      </c>
      <c r="C158" s="169" t="s">
        <v>174</v>
      </c>
      <c r="D158" s="170" t="s">
        <v>31</v>
      </c>
      <c r="E158" s="20" t="s">
        <v>533</v>
      </c>
      <c r="F158" s="170">
        <v>500</v>
      </c>
      <c r="G158" s="5">
        <f>G159</f>
        <v>11812.5</v>
      </c>
    </row>
    <row r="159" spans="1:7" x14ac:dyDescent="0.2">
      <c r="A159" s="171" t="s">
        <v>503</v>
      </c>
      <c r="B159" s="168" t="s">
        <v>6</v>
      </c>
      <c r="C159" s="169" t="s">
        <v>174</v>
      </c>
      <c r="D159" s="170" t="s">
        <v>31</v>
      </c>
      <c r="E159" s="20" t="s">
        <v>533</v>
      </c>
      <c r="F159" s="170">
        <v>520</v>
      </c>
      <c r="G159" s="5">
        <v>11812.5</v>
      </c>
    </row>
    <row r="160" spans="1:7" ht="51.75" x14ac:dyDescent="0.25">
      <c r="A160" s="23" t="s">
        <v>183</v>
      </c>
      <c r="B160" s="22" t="s">
        <v>6</v>
      </c>
      <c r="C160" s="46" t="s">
        <v>174</v>
      </c>
      <c r="D160" s="13" t="s">
        <v>31</v>
      </c>
      <c r="E160" s="13" t="s">
        <v>181</v>
      </c>
      <c r="F160" s="46"/>
      <c r="G160" s="9">
        <f>G161</f>
        <v>3379.1</v>
      </c>
    </row>
    <row r="161" spans="1:8" x14ac:dyDescent="0.2">
      <c r="A161" s="21" t="s">
        <v>182</v>
      </c>
      <c r="B161" s="18" t="s">
        <v>6</v>
      </c>
      <c r="C161" s="24" t="s">
        <v>174</v>
      </c>
      <c r="D161" s="53" t="s">
        <v>31</v>
      </c>
      <c r="E161" s="20" t="s">
        <v>181</v>
      </c>
      <c r="F161" s="53">
        <v>500</v>
      </c>
      <c r="G161" s="5">
        <f>G162</f>
        <v>3379.1</v>
      </c>
    </row>
    <row r="162" spans="1:8" x14ac:dyDescent="0.2">
      <c r="A162" s="21" t="s">
        <v>7</v>
      </c>
      <c r="B162" s="18" t="s">
        <v>6</v>
      </c>
      <c r="C162" s="24" t="s">
        <v>174</v>
      </c>
      <c r="D162" s="53" t="s">
        <v>31</v>
      </c>
      <c r="E162" s="20" t="s">
        <v>181</v>
      </c>
      <c r="F162" s="53">
        <v>520</v>
      </c>
      <c r="G162" s="5">
        <v>3379.1</v>
      </c>
    </row>
    <row r="163" spans="1:8" ht="13.5" x14ac:dyDescent="0.25">
      <c r="A163" s="14" t="s">
        <v>12</v>
      </c>
      <c r="B163" s="42" t="s">
        <v>6</v>
      </c>
      <c r="C163" s="46" t="s">
        <v>174</v>
      </c>
      <c r="D163" s="46" t="s">
        <v>31</v>
      </c>
      <c r="E163" s="28" t="s">
        <v>11</v>
      </c>
      <c r="F163" s="46"/>
      <c r="G163" s="9">
        <f>G164</f>
        <v>388.7</v>
      </c>
    </row>
    <row r="164" spans="1:8" ht="26.25" x14ac:dyDescent="0.25">
      <c r="A164" s="23" t="s">
        <v>180</v>
      </c>
      <c r="B164" s="42" t="s">
        <v>6</v>
      </c>
      <c r="C164" s="46" t="s">
        <v>174</v>
      </c>
      <c r="D164" s="46" t="s">
        <v>31</v>
      </c>
      <c r="E164" s="13" t="s">
        <v>179</v>
      </c>
      <c r="F164" s="46"/>
      <c r="G164" s="9">
        <f>G165+G167</f>
        <v>388.7</v>
      </c>
    </row>
    <row r="165" spans="1:8" x14ac:dyDescent="0.2">
      <c r="A165" s="21" t="s">
        <v>106</v>
      </c>
      <c r="B165" s="48" t="s">
        <v>6</v>
      </c>
      <c r="C165" s="53" t="s">
        <v>174</v>
      </c>
      <c r="D165" s="53" t="s">
        <v>31</v>
      </c>
      <c r="E165" s="20" t="s">
        <v>177</v>
      </c>
      <c r="F165" s="53"/>
      <c r="G165" s="5">
        <f>G166</f>
        <v>375.7</v>
      </c>
    </row>
    <row r="166" spans="1:8" ht="38.25" x14ac:dyDescent="0.2">
      <c r="A166" s="21" t="s">
        <v>178</v>
      </c>
      <c r="B166" s="48" t="s">
        <v>6</v>
      </c>
      <c r="C166" s="53" t="s">
        <v>174</v>
      </c>
      <c r="D166" s="53" t="s">
        <v>31</v>
      </c>
      <c r="E166" s="20" t="s">
        <v>177</v>
      </c>
      <c r="F166" s="53"/>
      <c r="G166" s="5">
        <v>375.7</v>
      </c>
    </row>
    <row r="167" spans="1:8" ht="25.5" x14ac:dyDescent="0.2">
      <c r="A167" s="21" t="s">
        <v>35</v>
      </c>
      <c r="B167" s="48" t="s">
        <v>6</v>
      </c>
      <c r="C167" s="53" t="s">
        <v>174</v>
      </c>
      <c r="D167" s="53" t="s">
        <v>31</v>
      </c>
      <c r="E167" s="20" t="s">
        <v>177</v>
      </c>
      <c r="F167" s="24" t="s">
        <v>34</v>
      </c>
      <c r="G167" s="5">
        <f>G168</f>
        <v>13</v>
      </c>
    </row>
    <row r="168" spans="1:8" ht="25.5" x14ac:dyDescent="0.2">
      <c r="A168" s="21" t="s">
        <v>33</v>
      </c>
      <c r="B168" s="48" t="s">
        <v>6</v>
      </c>
      <c r="C168" s="53" t="s">
        <v>174</v>
      </c>
      <c r="D168" s="53" t="s">
        <v>31</v>
      </c>
      <c r="E168" s="20" t="s">
        <v>177</v>
      </c>
      <c r="F168" s="24" t="s">
        <v>29</v>
      </c>
      <c r="G168" s="5">
        <v>13</v>
      </c>
    </row>
    <row r="169" spans="1:8" x14ac:dyDescent="0.2">
      <c r="A169" s="19" t="s">
        <v>176</v>
      </c>
      <c r="B169" s="18" t="s">
        <v>6</v>
      </c>
      <c r="C169" s="52" t="s">
        <v>174</v>
      </c>
      <c r="D169" s="36" t="s">
        <v>4</v>
      </c>
      <c r="E169" s="20"/>
      <c r="F169" s="17"/>
      <c r="G169" s="2">
        <f>G171+G175</f>
        <v>2685.5</v>
      </c>
    </row>
    <row r="170" spans="1:8" ht="13.5" x14ac:dyDescent="0.25">
      <c r="A170" s="14" t="s">
        <v>12</v>
      </c>
      <c r="B170" s="22" t="s">
        <v>6</v>
      </c>
      <c r="C170" s="13" t="s">
        <v>174</v>
      </c>
      <c r="D170" s="13" t="s">
        <v>4</v>
      </c>
      <c r="E170" s="28" t="s">
        <v>11</v>
      </c>
      <c r="F170" s="17"/>
      <c r="G170" s="9">
        <f>G171</f>
        <v>365</v>
      </c>
      <c r="H170" s="50"/>
    </row>
    <row r="171" spans="1:8" ht="13.5" x14ac:dyDescent="0.25">
      <c r="A171" s="51" t="s">
        <v>176</v>
      </c>
      <c r="B171" s="22" t="s">
        <v>6</v>
      </c>
      <c r="C171" s="25" t="s">
        <v>174</v>
      </c>
      <c r="D171" s="25" t="s">
        <v>4</v>
      </c>
      <c r="E171" s="25" t="s">
        <v>173</v>
      </c>
      <c r="F171" s="25"/>
      <c r="G171" s="9">
        <f>G172</f>
        <v>365</v>
      </c>
      <c r="H171" s="50"/>
    </row>
    <row r="172" spans="1:8" x14ac:dyDescent="0.2">
      <c r="A172" s="30" t="s">
        <v>175</v>
      </c>
      <c r="B172" s="18" t="s">
        <v>6</v>
      </c>
      <c r="C172" s="24" t="s">
        <v>174</v>
      </c>
      <c r="D172" s="24" t="s">
        <v>4</v>
      </c>
      <c r="E172" s="24" t="s">
        <v>173</v>
      </c>
      <c r="F172" s="24"/>
      <c r="G172" s="5">
        <f>G173</f>
        <v>365</v>
      </c>
    </row>
    <row r="173" spans="1:8" ht="25.5" x14ac:dyDescent="0.2">
      <c r="A173" s="21" t="s">
        <v>35</v>
      </c>
      <c r="B173" s="18" t="s">
        <v>6</v>
      </c>
      <c r="C173" s="24" t="s">
        <v>174</v>
      </c>
      <c r="D173" s="24" t="s">
        <v>4</v>
      </c>
      <c r="E173" s="24" t="s">
        <v>173</v>
      </c>
      <c r="F173" s="24" t="s">
        <v>34</v>
      </c>
      <c r="G173" s="5">
        <f>G174</f>
        <v>365</v>
      </c>
    </row>
    <row r="174" spans="1:8" ht="25.5" x14ac:dyDescent="0.2">
      <c r="A174" s="21" t="s">
        <v>33</v>
      </c>
      <c r="B174" s="18" t="s">
        <v>6</v>
      </c>
      <c r="C174" s="24" t="s">
        <v>174</v>
      </c>
      <c r="D174" s="24" t="s">
        <v>4</v>
      </c>
      <c r="E174" s="24" t="s">
        <v>173</v>
      </c>
      <c r="F174" s="24" t="s">
        <v>29</v>
      </c>
      <c r="G174" s="5">
        <v>365</v>
      </c>
    </row>
    <row r="175" spans="1:8" ht="39" x14ac:dyDescent="0.25">
      <c r="A175" s="23" t="s">
        <v>529</v>
      </c>
      <c r="B175" s="22" t="s">
        <v>6</v>
      </c>
      <c r="C175" s="25" t="s">
        <v>174</v>
      </c>
      <c r="D175" s="25" t="s">
        <v>4</v>
      </c>
      <c r="E175" s="25" t="s">
        <v>530</v>
      </c>
      <c r="F175" s="25"/>
      <c r="G175" s="9">
        <f>G176</f>
        <v>2320.5</v>
      </c>
    </row>
    <row r="176" spans="1:8" ht="25.5" x14ac:dyDescent="0.2">
      <c r="A176" s="21" t="s">
        <v>35</v>
      </c>
      <c r="B176" s="18" t="s">
        <v>6</v>
      </c>
      <c r="C176" s="24" t="s">
        <v>174</v>
      </c>
      <c r="D176" s="24" t="s">
        <v>4</v>
      </c>
      <c r="E176" s="24" t="s">
        <v>530</v>
      </c>
      <c r="F176" s="24" t="s">
        <v>34</v>
      </c>
      <c r="G176" s="5">
        <f>G177</f>
        <v>2320.5</v>
      </c>
    </row>
    <row r="177" spans="1:7" ht="25.5" x14ac:dyDescent="0.2">
      <c r="A177" s="21" t="s">
        <v>33</v>
      </c>
      <c r="B177" s="18" t="s">
        <v>6</v>
      </c>
      <c r="C177" s="24" t="s">
        <v>174</v>
      </c>
      <c r="D177" s="24" t="s">
        <v>4</v>
      </c>
      <c r="E177" s="24" t="s">
        <v>530</v>
      </c>
      <c r="F177" s="24" t="s">
        <v>29</v>
      </c>
      <c r="G177" s="5">
        <v>2320.5</v>
      </c>
    </row>
    <row r="178" spans="1:7" x14ac:dyDescent="0.2">
      <c r="A178" s="19" t="s">
        <v>172</v>
      </c>
      <c r="B178" s="18" t="s">
        <v>6</v>
      </c>
      <c r="C178" s="17" t="s">
        <v>121</v>
      </c>
      <c r="D178" s="17"/>
      <c r="E178" s="17"/>
      <c r="F178" s="17"/>
      <c r="G178" s="2">
        <f>G179+G200+G247+G270</f>
        <v>453663.7</v>
      </c>
    </row>
    <row r="179" spans="1:7" x14ac:dyDescent="0.2">
      <c r="A179" s="19" t="s">
        <v>171</v>
      </c>
      <c r="B179" s="18" t="s">
        <v>6</v>
      </c>
      <c r="C179" s="17" t="s">
        <v>121</v>
      </c>
      <c r="D179" s="17" t="s">
        <v>16</v>
      </c>
      <c r="E179" s="17"/>
      <c r="F179" s="17"/>
      <c r="G179" s="2">
        <f>G180</f>
        <v>87467.5</v>
      </c>
    </row>
    <row r="180" spans="1:7" x14ac:dyDescent="0.2">
      <c r="A180" s="23" t="s">
        <v>140</v>
      </c>
      <c r="B180" s="28" t="s">
        <v>6</v>
      </c>
      <c r="C180" s="13" t="s">
        <v>121</v>
      </c>
      <c r="D180" s="13" t="s">
        <v>16</v>
      </c>
      <c r="E180" s="13" t="s">
        <v>139</v>
      </c>
      <c r="F180" s="13"/>
      <c r="G180" s="9">
        <f>G181+G190+G197</f>
        <v>87467.5</v>
      </c>
    </row>
    <row r="181" spans="1:7" ht="13.5" x14ac:dyDescent="0.25">
      <c r="A181" s="23" t="s">
        <v>170</v>
      </c>
      <c r="B181" s="22" t="s">
        <v>6</v>
      </c>
      <c r="C181" s="25" t="s">
        <v>121</v>
      </c>
      <c r="D181" s="25" t="s">
        <v>16</v>
      </c>
      <c r="E181" s="13" t="s">
        <v>169</v>
      </c>
      <c r="F181" s="13"/>
      <c r="G181" s="9">
        <f>G182+G184+G186+G188</f>
        <v>22217.899999999998</v>
      </c>
    </row>
    <row r="182" spans="1:7" ht="51" x14ac:dyDescent="0.2">
      <c r="A182" s="21" t="s">
        <v>110</v>
      </c>
      <c r="B182" s="18" t="s">
        <v>6</v>
      </c>
      <c r="C182" s="24" t="s">
        <v>121</v>
      </c>
      <c r="D182" s="24" t="s">
        <v>16</v>
      </c>
      <c r="E182" s="20" t="s">
        <v>169</v>
      </c>
      <c r="F182" s="20" t="s">
        <v>109</v>
      </c>
      <c r="G182" s="5">
        <f>G183</f>
        <v>487.4</v>
      </c>
    </row>
    <row r="183" spans="1:7" x14ac:dyDescent="0.2">
      <c r="A183" s="21" t="s">
        <v>108</v>
      </c>
      <c r="B183" s="18" t="s">
        <v>6</v>
      </c>
      <c r="C183" s="24" t="s">
        <v>121</v>
      </c>
      <c r="D183" s="24" t="s">
        <v>16</v>
      </c>
      <c r="E183" s="20" t="s">
        <v>169</v>
      </c>
      <c r="F183" s="20" t="s">
        <v>107</v>
      </c>
      <c r="G183" s="5">
        <v>487.4</v>
      </c>
    </row>
    <row r="184" spans="1:7" ht="25.5" x14ac:dyDescent="0.2">
      <c r="A184" s="21" t="s">
        <v>35</v>
      </c>
      <c r="B184" s="18" t="s">
        <v>6</v>
      </c>
      <c r="C184" s="24" t="s">
        <v>121</v>
      </c>
      <c r="D184" s="24" t="s">
        <v>16</v>
      </c>
      <c r="E184" s="20" t="s">
        <v>169</v>
      </c>
      <c r="F184" s="20" t="s">
        <v>34</v>
      </c>
      <c r="G184" s="49">
        <f>G185</f>
        <v>1083.2</v>
      </c>
    </row>
    <row r="185" spans="1:7" ht="25.5" x14ac:dyDescent="0.2">
      <c r="A185" s="21" t="s">
        <v>33</v>
      </c>
      <c r="B185" s="18" t="s">
        <v>6</v>
      </c>
      <c r="C185" s="24" t="s">
        <v>121</v>
      </c>
      <c r="D185" s="24" t="s">
        <v>16</v>
      </c>
      <c r="E185" s="20" t="s">
        <v>169</v>
      </c>
      <c r="F185" s="20" t="s">
        <v>29</v>
      </c>
      <c r="G185" s="49">
        <v>1083.2</v>
      </c>
    </row>
    <row r="186" spans="1:7" ht="25.5" x14ac:dyDescent="0.2">
      <c r="A186" s="26" t="s">
        <v>45</v>
      </c>
      <c r="B186" s="18" t="s">
        <v>6</v>
      </c>
      <c r="C186" s="24" t="s">
        <v>121</v>
      </c>
      <c r="D186" s="24" t="s">
        <v>16</v>
      </c>
      <c r="E186" s="20" t="s">
        <v>169</v>
      </c>
      <c r="F186" s="20" t="s">
        <v>44</v>
      </c>
      <c r="G186" s="5">
        <f>G187</f>
        <v>20447.5</v>
      </c>
    </row>
    <row r="187" spans="1:7" x14ac:dyDescent="0.2">
      <c r="A187" s="34" t="s">
        <v>86</v>
      </c>
      <c r="B187" s="18" t="s">
        <v>6</v>
      </c>
      <c r="C187" s="24" t="s">
        <v>121</v>
      </c>
      <c r="D187" s="24" t="s">
        <v>16</v>
      </c>
      <c r="E187" s="20" t="s">
        <v>169</v>
      </c>
      <c r="F187" s="20" t="s">
        <v>84</v>
      </c>
      <c r="G187" s="5">
        <v>20447.5</v>
      </c>
    </row>
    <row r="188" spans="1:7" x14ac:dyDescent="0.2">
      <c r="A188" s="21" t="s">
        <v>106</v>
      </c>
      <c r="B188" s="18" t="s">
        <v>6</v>
      </c>
      <c r="C188" s="24" t="s">
        <v>121</v>
      </c>
      <c r="D188" s="24" t="s">
        <v>16</v>
      </c>
      <c r="E188" s="20" t="s">
        <v>169</v>
      </c>
      <c r="F188" s="20" t="s">
        <v>105</v>
      </c>
      <c r="G188" s="49">
        <f>G189</f>
        <v>199.8</v>
      </c>
    </row>
    <row r="189" spans="1:7" x14ac:dyDescent="0.2">
      <c r="A189" s="21" t="s">
        <v>104</v>
      </c>
      <c r="B189" s="18" t="s">
        <v>6</v>
      </c>
      <c r="C189" s="24" t="s">
        <v>121</v>
      </c>
      <c r="D189" s="24" t="s">
        <v>16</v>
      </c>
      <c r="E189" s="20" t="s">
        <v>169</v>
      </c>
      <c r="F189" s="20" t="s">
        <v>102</v>
      </c>
      <c r="G189" s="49">
        <v>199.8</v>
      </c>
    </row>
    <row r="190" spans="1:7" ht="39" x14ac:dyDescent="0.25">
      <c r="A190" s="43" t="s">
        <v>168</v>
      </c>
      <c r="B190" s="42" t="s">
        <v>6</v>
      </c>
      <c r="C190" s="41" t="s">
        <v>121</v>
      </c>
      <c r="D190" s="25" t="s">
        <v>16</v>
      </c>
      <c r="E190" s="13" t="s">
        <v>167</v>
      </c>
      <c r="F190" s="13"/>
      <c r="G190" s="9">
        <f>G192+G193+G195</f>
        <v>63202.1</v>
      </c>
    </row>
    <row r="191" spans="1:7" ht="51" x14ac:dyDescent="0.2">
      <c r="A191" s="21" t="s">
        <v>110</v>
      </c>
      <c r="B191" s="48" t="s">
        <v>6</v>
      </c>
      <c r="C191" s="47" t="s">
        <v>121</v>
      </c>
      <c r="D191" s="24" t="s">
        <v>16</v>
      </c>
      <c r="E191" s="20" t="s">
        <v>167</v>
      </c>
      <c r="F191" s="20" t="s">
        <v>109</v>
      </c>
      <c r="G191" s="5">
        <f>G192</f>
        <v>23253.200000000001</v>
      </c>
    </row>
    <row r="192" spans="1:7" x14ac:dyDescent="0.2">
      <c r="A192" s="21" t="s">
        <v>108</v>
      </c>
      <c r="B192" s="48" t="s">
        <v>6</v>
      </c>
      <c r="C192" s="47" t="s">
        <v>121</v>
      </c>
      <c r="D192" s="24" t="s">
        <v>16</v>
      </c>
      <c r="E192" s="20" t="s">
        <v>167</v>
      </c>
      <c r="F192" s="20" t="s">
        <v>107</v>
      </c>
      <c r="G192" s="5">
        <v>23253.200000000001</v>
      </c>
    </row>
    <row r="193" spans="1:7" ht="25.5" x14ac:dyDescent="0.2">
      <c r="A193" s="21" t="s">
        <v>35</v>
      </c>
      <c r="B193" s="48" t="s">
        <v>6</v>
      </c>
      <c r="C193" s="47" t="s">
        <v>121</v>
      </c>
      <c r="D193" s="24" t="s">
        <v>16</v>
      </c>
      <c r="E193" s="20" t="s">
        <v>167</v>
      </c>
      <c r="F193" s="20" t="s">
        <v>34</v>
      </c>
      <c r="G193" s="5">
        <f>G194</f>
        <v>414.2</v>
      </c>
    </row>
    <row r="194" spans="1:7" ht="25.5" x14ac:dyDescent="0.2">
      <c r="A194" s="21" t="s">
        <v>33</v>
      </c>
      <c r="B194" s="48" t="s">
        <v>6</v>
      </c>
      <c r="C194" s="47" t="s">
        <v>121</v>
      </c>
      <c r="D194" s="24" t="s">
        <v>16</v>
      </c>
      <c r="E194" s="20" t="s">
        <v>167</v>
      </c>
      <c r="F194" s="20" t="s">
        <v>29</v>
      </c>
      <c r="G194" s="5">
        <v>414.2</v>
      </c>
    </row>
    <row r="195" spans="1:7" ht="25.5" x14ac:dyDescent="0.2">
      <c r="A195" s="26" t="s">
        <v>45</v>
      </c>
      <c r="B195" s="48" t="s">
        <v>6</v>
      </c>
      <c r="C195" s="47" t="s">
        <v>121</v>
      </c>
      <c r="D195" s="24" t="s">
        <v>16</v>
      </c>
      <c r="E195" s="20" t="s">
        <v>167</v>
      </c>
      <c r="F195" s="20" t="s">
        <v>44</v>
      </c>
      <c r="G195" s="5">
        <f>G196</f>
        <v>39534.699999999997</v>
      </c>
    </row>
    <row r="196" spans="1:7" x14ac:dyDescent="0.2">
      <c r="A196" s="34" t="s">
        <v>86</v>
      </c>
      <c r="B196" s="48" t="s">
        <v>6</v>
      </c>
      <c r="C196" s="47" t="s">
        <v>121</v>
      </c>
      <c r="D196" s="24" t="s">
        <v>16</v>
      </c>
      <c r="E196" s="20" t="s">
        <v>167</v>
      </c>
      <c r="F196" s="20" t="s">
        <v>84</v>
      </c>
      <c r="G196" s="5">
        <v>39534.699999999997</v>
      </c>
    </row>
    <row r="197" spans="1:7" ht="26.25" x14ac:dyDescent="0.25">
      <c r="A197" s="35" t="s">
        <v>158</v>
      </c>
      <c r="B197" s="22" t="s">
        <v>6</v>
      </c>
      <c r="C197" s="13" t="s">
        <v>121</v>
      </c>
      <c r="D197" s="25" t="s">
        <v>16</v>
      </c>
      <c r="E197" s="13" t="s">
        <v>157</v>
      </c>
      <c r="F197" s="13"/>
      <c r="G197" s="9">
        <f>G198</f>
        <v>2047.5</v>
      </c>
    </row>
    <row r="198" spans="1:7" ht="25.5" x14ac:dyDescent="0.2">
      <c r="A198" s="26" t="s">
        <v>45</v>
      </c>
      <c r="B198" s="18" t="s">
        <v>6</v>
      </c>
      <c r="C198" s="20" t="s">
        <v>121</v>
      </c>
      <c r="D198" s="24" t="s">
        <v>16</v>
      </c>
      <c r="E198" s="20" t="s">
        <v>157</v>
      </c>
      <c r="F198" s="20" t="s">
        <v>44</v>
      </c>
      <c r="G198" s="5">
        <f>G199</f>
        <v>2047.5</v>
      </c>
    </row>
    <row r="199" spans="1:7" x14ac:dyDescent="0.2">
      <c r="A199" s="34" t="s">
        <v>86</v>
      </c>
      <c r="B199" s="18" t="s">
        <v>6</v>
      </c>
      <c r="C199" s="20" t="s">
        <v>121</v>
      </c>
      <c r="D199" s="24" t="s">
        <v>16</v>
      </c>
      <c r="E199" s="20" t="s">
        <v>157</v>
      </c>
      <c r="F199" s="20" t="s">
        <v>84</v>
      </c>
      <c r="G199" s="5">
        <v>2047.5</v>
      </c>
    </row>
    <row r="200" spans="1:7" x14ac:dyDescent="0.2">
      <c r="A200" s="19" t="s">
        <v>166</v>
      </c>
      <c r="B200" s="18" t="s">
        <v>6</v>
      </c>
      <c r="C200" s="17" t="s">
        <v>121</v>
      </c>
      <c r="D200" s="17" t="s">
        <v>31</v>
      </c>
      <c r="E200" s="17"/>
      <c r="F200" s="17"/>
      <c r="G200" s="2">
        <f>G201+G244</f>
        <v>333936.8</v>
      </c>
    </row>
    <row r="201" spans="1:7" ht="13.5" x14ac:dyDescent="0.25">
      <c r="A201" s="23" t="s">
        <v>140</v>
      </c>
      <c r="B201" s="22" t="s">
        <v>6</v>
      </c>
      <c r="C201" s="13" t="s">
        <v>121</v>
      </c>
      <c r="D201" s="13" t="s">
        <v>31</v>
      </c>
      <c r="E201" s="13" t="s">
        <v>139</v>
      </c>
      <c r="F201" s="17"/>
      <c r="G201" s="9">
        <f>G202+G211+G222+G229+G234+G239</f>
        <v>333885</v>
      </c>
    </row>
    <row r="202" spans="1:7" ht="26.25" x14ac:dyDescent="0.25">
      <c r="A202" s="23" t="s">
        <v>165</v>
      </c>
      <c r="B202" s="22" t="s">
        <v>6</v>
      </c>
      <c r="C202" s="13" t="s">
        <v>121</v>
      </c>
      <c r="D202" s="13" t="s">
        <v>31</v>
      </c>
      <c r="E202" s="13" t="s">
        <v>164</v>
      </c>
      <c r="F202" s="13"/>
      <c r="G202" s="9">
        <f>G203+G205+G207+G209</f>
        <v>97898.1</v>
      </c>
    </row>
    <row r="203" spans="1:7" ht="51" x14ac:dyDescent="0.2">
      <c r="A203" s="21" t="s">
        <v>110</v>
      </c>
      <c r="B203" s="18" t="s">
        <v>6</v>
      </c>
      <c r="C203" s="20" t="s">
        <v>121</v>
      </c>
      <c r="D203" s="20" t="s">
        <v>31</v>
      </c>
      <c r="E203" s="20" t="s">
        <v>164</v>
      </c>
      <c r="F203" s="20" t="s">
        <v>109</v>
      </c>
      <c r="G203" s="5">
        <f>G204</f>
        <v>39551.5</v>
      </c>
    </row>
    <row r="204" spans="1:7" x14ac:dyDescent="0.2">
      <c r="A204" s="21" t="s">
        <v>108</v>
      </c>
      <c r="B204" s="18" t="s">
        <v>6</v>
      </c>
      <c r="C204" s="20" t="s">
        <v>121</v>
      </c>
      <c r="D204" s="20" t="s">
        <v>31</v>
      </c>
      <c r="E204" s="20" t="s">
        <v>164</v>
      </c>
      <c r="F204" s="20" t="s">
        <v>107</v>
      </c>
      <c r="G204" s="5">
        <v>39551.5</v>
      </c>
    </row>
    <row r="205" spans="1:7" ht="25.5" x14ac:dyDescent="0.2">
      <c r="A205" s="21" t="s">
        <v>35</v>
      </c>
      <c r="B205" s="18" t="s">
        <v>6</v>
      </c>
      <c r="C205" s="20" t="s">
        <v>121</v>
      </c>
      <c r="D205" s="20" t="s">
        <v>31</v>
      </c>
      <c r="E205" s="20" t="s">
        <v>164</v>
      </c>
      <c r="F205" s="20" t="s">
        <v>34</v>
      </c>
      <c r="G205" s="5">
        <f>G206</f>
        <v>37132.6</v>
      </c>
    </row>
    <row r="206" spans="1:7" ht="25.5" x14ac:dyDescent="0.2">
      <c r="A206" s="21" t="s">
        <v>33</v>
      </c>
      <c r="B206" s="18" t="s">
        <v>6</v>
      </c>
      <c r="C206" s="20" t="s">
        <v>121</v>
      </c>
      <c r="D206" s="20" t="s">
        <v>31</v>
      </c>
      <c r="E206" s="20" t="s">
        <v>164</v>
      </c>
      <c r="F206" s="20" t="s">
        <v>29</v>
      </c>
      <c r="G206" s="5">
        <v>37132.6</v>
      </c>
    </row>
    <row r="207" spans="1:7" ht="25.5" x14ac:dyDescent="0.2">
      <c r="A207" s="26" t="s">
        <v>45</v>
      </c>
      <c r="B207" s="18" t="s">
        <v>6</v>
      </c>
      <c r="C207" s="20" t="s">
        <v>121</v>
      </c>
      <c r="D207" s="20" t="s">
        <v>31</v>
      </c>
      <c r="E207" s="20" t="s">
        <v>164</v>
      </c>
      <c r="F207" s="20" t="s">
        <v>44</v>
      </c>
      <c r="G207" s="5">
        <f>G208</f>
        <v>18405.7</v>
      </c>
    </row>
    <row r="208" spans="1:7" x14ac:dyDescent="0.2">
      <c r="A208" s="34" t="s">
        <v>86</v>
      </c>
      <c r="B208" s="18" t="s">
        <v>6</v>
      </c>
      <c r="C208" s="20" t="s">
        <v>121</v>
      </c>
      <c r="D208" s="20" t="s">
        <v>31</v>
      </c>
      <c r="E208" s="20" t="s">
        <v>164</v>
      </c>
      <c r="F208" s="20" t="s">
        <v>84</v>
      </c>
      <c r="G208" s="5">
        <v>18405.7</v>
      </c>
    </row>
    <row r="209" spans="1:7" x14ac:dyDescent="0.2">
      <c r="A209" s="21" t="s">
        <v>106</v>
      </c>
      <c r="B209" s="18" t="s">
        <v>6</v>
      </c>
      <c r="C209" s="20" t="s">
        <v>121</v>
      </c>
      <c r="D209" s="20" t="s">
        <v>31</v>
      </c>
      <c r="E209" s="20" t="s">
        <v>164</v>
      </c>
      <c r="F209" s="20" t="s">
        <v>105</v>
      </c>
      <c r="G209" s="5">
        <f>G210</f>
        <v>2808.3</v>
      </c>
    </row>
    <row r="210" spans="1:7" x14ac:dyDescent="0.2">
      <c r="A210" s="21" t="s">
        <v>104</v>
      </c>
      <c r="B210" s="18" t="s">
        <v>6</v>
      </c>
      <c r="C210" s="20" t="s">
        <v>121</v>
      </c>
      <c r="D210" s="20" t="s">
        <v>31</v>
      </c>
      <c r="E210" s="20" t="s">
        <v>164</v>
      </c>
      <c r="F210" s="20" t="s">
        <v>102</v>
      </c>
      <c r="G210" s="5">
        <v>2808.3</v>
      </c>
    </row>
    <row r="211" spans="1:7" ht="13.5" x14ac:dyDescent="0.25">
      <c r="A211" s="23" t="s">
        <v>163</v>
      </c>
      <c r="B211" s="22" t="s">
        <v>6</v>
      </c>
      <c r="C211" s="13" t="s">
        <v>121</v>
      </c>
      <c r="D211" s="13" t="s">
        <v>31</v>
      </c>
      <c r="E211" s="13" t="s">
        <v>161</v>
      </c>
      <c r="F211" s="13"/>
      <c r="G211" s="9">
        <f>G212</f>
        <v>28854.400000000001</v>
      </c>
    </row>
    <row r="212" spans="1:7" x14ac:dyDescent="0.2">
      <c r="A212" s="21" t="s">
        <v>162</v>
      </c>
      <c r="B212" s="18" t="s">
        <v>6</v>
      </c>
      <c r="C212" s="20" t="s">
        <v>121</v>
      </c>
      <c r="D212" s="20" t="s">
        <v>31</v>
      </c>
      <c r="E212" s="20" t="s">
        <v>161</v>
      </c>
      <c r="F212" s="20"/>
      <c r="G212" s="5">
        <f>G213+G215+G217+G220</f>
        <v>28854.400000000001</v>
      </c>
    </row>
    <row r="213" spans="1:7" ht="51" x14ac:dyDescent="0.2">
      <c r="A213" s="21" t="s">
        <v>110</v>
      </c>
      <c r="B213" s="18" t="s">
        <v>6</v>
      </c>
      <c r="C213" s="20" t="s">
        <v>121</v>
      </c>
      <c r="D213" s="20" t="s">
        <v>31</v>
      </c>
      <c r="E213" s="20" t="s">
        <v>161</v>
      </c>
      <c r="F213" s="20" t="s">
        <v>109</v>
      </c>
      <c r="G213" s="5">
        <f>G214</f>
        <v>4676.6000000000004</v>
      </c>
    </row>
    <row r="214" spans="1:7" x14ac:dyDescent="0.2">
      <c r="A214" s="21" t="s">
        <v>108</v>
      </c>
      <c r="B214" s="18" t="s">
        <v>6</v>
      </c>
      <c r="C214" s="20" t="s">
        <v>121</v>
      </c>
      <c r="D214" s="20" t="s">
        <v>31</v>
      </c>
      <c r="E214" s="20" t="s">
        <v>161</v>
      </c>
      <c r="F214" s="20" t="s">
        <v>107</v>
      </c>
      <c r="G214" s="5">
        <v>4676.6000000000004</v>
      </c>
    </row>
    <row r="215" spans="1:7" ht="25.5" x14ac:dyDescent="0.2">
      <c r="A215" s="21" t="s">
        <v>35</v>
      </c>
      <c r="B215" s="18" t="s">
        <v>6</v>
      </c>
      <c r="C215" s="20" t="s">
        <v>121</v>
      </c>
      <c r="D215" s="20" t="s">
        <v>31</v>
      </c>
      <c r="E215" s="20" t="s">
        <v>161</v>
      </c>
      <c r="F215" s="20" t="s">
        <v>34</v>
      </c>
      <c r="G215" s="5">
        <f>G216</f>
        <v>629.4</v>
      </c>
    </row>
    <row r="216" spans="1:7" ht="25.5" x14ac:dyDescent="0.2">
      <c r="A216" s="21" t="s">
        <v>33</v>
      </c>
      <c r="B216" s="18" t="s">
        <v>6</v>
      </c>
      <c r="C216" s="20" t="s">
        <v>121</v>
      </c>
      <c r="D216" s="20" t="s">
        <v>31</v>
      </c>
      <c r="E216" s="20" t="s">
        <v>161</v>
      </c>
      <c r="F216" s="20" t="s">
        <v>29</v>
      </c>
      <c r="G216" s="5">
        <v>629.4</v>
      </c>
    </row>
    <row r="217" spans="1:7" ht="25.5" x14ac:dyDescent="0.2">
      <c r="A217" s="26" t="s">
        <v>45</v>
      </c>
      <c r="B217" s="18" t="s">
        <v>6</v>
      </c>
      <c r="C217" s="20" t="s">
        <v>121</v>
      </c>
      <c r="D217" s="20" t="s">
        <v>31</v>
      </c>
      <c r="E217" s="20" t="s">
        <v>161</v>
      </c>
      <c r="F217" s="20" t="s">
        <v>44</v>
      </c>
      <c r="G217" s="5">
        <f>G218+G219</f>
        <v>23533.5</v>
      </c>
    </row>
    <row r="218" spans="1:7" x14ac:dyDescent="0.2">
      <c r="A218" s="34" t="s">
        <v>86</v>
      </c>
      <c r="B218" s="18" t="s">
        <v>6</v>
      </c>
      <c r="C218" s="20" t="s">
        <v>121</v>
      </c>
      <c r="D218" s="20" t="s">
        <v>31</v>
      </c>
      <c r="E218" s="20" t="s">
        <v>161</v>
      </c>
      <c r="F218" s="20" t="s">
        <v>84</v>
      </c>
      <c r="G218" s="5">
        <v>6741.3</v>
      </c>
    </row>
    <row r="219" spans="1:7" x14ac:dyDescent="0.2">
      <c r="A219" s="21" t="s">
        <v>43</v>
      </c>
      <c r="B219" s="18" t="s">
        <v>6</v>
      </c>
      <c r="C219" s="20" t="s">
        <v>121</v>
      </c>
      <c r="D219" s="20" t="s">
        <v>31</v>
      </c>
      <c r="E219" s="20" t="s">
        <v>161</v>
      </c>
      <c r="F219" s="20" t="s">
        <v>40</v>
      </c>
      <c r="G219" s="5">
        <v>16792.2</v>
      </c>
    </row>
    <row r="220" spans="1:7" x14ac:dyDescent="0.2">
      <c r="A220" s="21" t="s">
        <v>106</v>
      </c>
      <c r="B220" s="18" t="s">
        <v>6</v>
      </c>
      <c r="C220" s="20" t="s">
        <v>121</v>
      </c>
      <c r="D220" s="20" t="s">
        <v>31</v>
      </c>
      <c r="E220" s="20" t="s">
        <v>161</v>
      </c>
      <c r="F220" s="20" t="s">
        <v>105</v>
      </c>
      <c r="G220" s="5">
        <f>G221</f>
        <v>14.9</v>
      </c>
    </row>
    <row r="221" spans="1:7" x14ac:dyDescent="0.2">
      <c r="A221" s="21" t="s">
        <v>104</v>
      </c>
      <c r="B221" s="18" t="s">
        <v>6</v>
      </c>
      <c r="C221" s="20" t="s">
        <v>121</v>
      </c>
      <c r="D221" s="20" t="s">
        <v>31</v>
      </c>
      <c r="E221" s="20" t="s">
        <v>161</v>
      </c>
      <c r="F221" s="20" t="s">
        <v>102</v>
      </c>
      <c r="G221" s="5">
        <v>14.9</v>
      </c>
    </row>
    <row r="222" spans="1:7" ht="13.5" x14ac:dyDescent="0.25">
      <c r="A222" s="23" t="s">
        <v>160</v>
      </c>
      <c r="B222" s="22" t="s">
        <v>6</v>
      </c>
      <c r="C222" s="13" t="s">
        <v>121</v>
      </c>
      <c r="D222" s="13" t="s">
        <v>31</v>
      </c>
      <c r="E222" s="13" t="s">
        <v>159</v>
      </c>
      <c r="F222" s="13"/>
      <c r="G222" s="9">
        <f>G223+G225+G227</f>
        <v>195977.19999999998</v>
      </c>
    </row>
    <row r="223" spans="1:7" ht="51" x14ac:dyDescent="0.2">
      <c r="A223" s="21" t="s">
        <v>110</v>
      </c>
      <c r="B223" s="18" t="s">
        <v>6</v>
      </c>
      <c r="C223" s="20" t="s">
        <v>121</v>
      </c>
      <c r="D223" s="20" t="s">
        <v>31</v>
      </c>
      <c r="E223" s="20" t="s">
        <v>159</v>
      </c>
      <c r="F223" s="20" t="s">
        <v>109</v>
      </c>
      <c r="G223" s="5">
        <f>G224</f>
        <v>136918.39999999999</v>
      </c>
    </row>
    <row r="224" spans="1:7" x14ac:dyDescent="0.2">
      <c r="A224" s="21" t="s">
        <v>108</v>
      </c>
      <c r="B224" s="18" t="s">
        <v>6</v>
      </c>
      <c r="C224" s="20" t="s">
        <v>121</v>
      </c>
      <c r="D224" s="20" t="s">
        <v>31</v>
      </c>
      <c r="E224" s="20" t="s">
        <v>159</v>
      </c>
      <c r="F224" s="20" t="s">
        <v>107</v>
      </c>
      <c r="G224" s="5">
        <v>136918.39999999999</v>
      </c>
    </row>
    <row r="225" spans="1:7" ht="25.5" x14ac:dyDescent="0.2">
      <c r="A225" s="21" t="s">
        <v>35</v>
      </c>
      <c r="B225" s="18" t="s">
        <v>6</v>
      </c>
      <c r="C225" s="20" t="s">
        <v>121</v>
      </c>
      <c r="D225" s="20" t="s">
        <v>31</v>
      </c>
      <c r="E225" s="20" t="s">
        <v>159</v>
      </c>
      <c r="F225" s="20" t="s">
        <v>34</v>
      </c>
      <c r="G225" s="5">
        <f>G226</f>
        <v>3622.3</v>
      </c>
    </row>
    <row r="226" spans="1:7" ht="25.5" x14ac:dyDescent="0.2">
      <c r="A226" s="21" t="s">
        <v>33</v>
      </c>
      <c r="B226" s="18" t="s">
        <v>6</v>
      </c>
      <c r="C226" s="20" t="s">
        <v>121</v>
      </c>
      <c r="D226" s="20" t="s">
        <v>31</v>
      </c>
      <c r="E226" s="20" t="s">
        <v>159</v>
      </c>
      <c r="F226" s="20" t="s">
        <v>29</v>
      </c>
      <c r="G226" s="5">
        <v>3622.3</v>
      </c>
    </row>
    <row r="227" spans="1:7" ht="25.5" x14ac:dyDescent="0.2">
      <c r="A227" s="26" t="s">
        <v>45</v>
      </c>
      <c r="B227" s="18" t="s">
        <v>6</v>
      </c>
      <c r="C227" s="20" t="s">
        <v>121</v>
      </c>
      <c r="D227" s="20" t="s">
        <v>31</v>
      </c>
      <c r="E227" s="20" t="s">
        <v>159</v>
      </c>
      <c r="F227" s="20" t="s">
        <v>44</v>
      </c>
      <c r="G227" s="5">
        <f>G228</f>
        <v>55436.5</v>
      </c>
    </row>
    <row r="228" spans="1:7" x14ac:dyDescent="0.2">
      <c r="A228" s="34" t="s">
        <v>86</v>
      </c>
      <c r="B228" s="18" t="s">
        <v>6</v>
      </c>
      <c r="C228" s="20" t="s">
        <v>121</v>
      </c>
      <c r="D228" s="20" t="s">
        <v>31</v>
      </c>
      <c r="E228" s="20" t="s">
        <v>159</v>
      </c>
      <c r="F228" s="20" t="s">
        <v>84</v>
      </c>
      <c r="G228" s="5">
        <v>55436.5</v>
      </c>
    </row>
    <row r="229" spans="1:7" ht="25.5" x14ac:dyDescent="0.2">
      <c r="A229" s="34" t="s">
        <v>158</v>
      </c>
      <c r="B229" s="18" t="s">
        <v>6</v>
      </c>
      <c r="C229" s="20" t="s">
        <v>121</v>
      </c>
      <c r="D229" s="20" t="s">
        <v>31</v>
      </c>
      <c r="E229" s="20" t="s">
        <v>157</v>
      </c>
      <c r="F229" s="20"/>
      <c r="G229" s="5">
        <f>G230+G232</f>
        <v>6087.7000000000007</v>
      </c>
    </row>
    <row r="230" spans="1:7" ht="25.5" x14ac:dyDescent="0.2">
      <c r="A230" s="21" t="s">
        <v>35</v>
      </c>
      <c r="B230" s="18" t="s">
        <v>6</v>
      </c>
      <c r="C230" s="20" t="s">
        <v>121</v>
      </c>
      <c r="D230" s="20" t="s">
        <v>31</v>
      </c>
      <c r="E230" s="20" t="s">
        <v>157</v>
      </c>
      <c r="F230" s="20" t="s">
        <v>34</v>
      </c>
      <c r="G230" s="5">
        <f>G231</f>
        <v>3692.3</v>
      </c>
    </row>
    <row r="231" spans="1:7" ht="25.5" x14ac:dyDescent="0.2">
      <c r="A231" s="21" t="s">
        <v>33</v>
      </c>
      <c r="B231" s="18" t="s">
        <v>6</v>
      </c>
      <c r="C231" s="20" t="s">
        <v>121</v>
      </c>
      <c r="D231" s="20" t="s">
        <v>31</v>
      </c>
      <c r="E231" s="20" t="s">
        <v>157</v>
      </c>
      <c r="F231" s="20" t="s">
        <v>29</v>
      </c>
      <c r="G231" s="5">
        <v>3692.3</v>
      </c>
    </row>
    <row r="232" spans="1:7" ht="25.5" x14ac:dyDescent="0.2">
      <c r="A232" s="26" t="s">
        <v>45</v>
      </c>
      <c r="B232" s="18" t="s">
        <v>6</v>
      </c>
      <c r="C232" s="20" t="s">
        <v>121</v>
      </c>
      <c r="D232" s="20" t="s">
        <v>31</v>
      </c>
      <c r="E232" s="20" t="s">
        <v>157</v>
      </c>
      <c r="F232" s="20" t="s">
        <v>44</v>
      </c>
      <c r="G232" s="5">
        <f>G233</f>
        <v>2395.4</v>
      </c>
    </row>
    <row r="233" spans="1:7" x14ac:dyDescent="0.2">
      <c r="A233" s="34" t="s">
        <v>86</v>
      </c>
      <c r="B233" s="18" t="s">
        <v>6</v>
      </c>
      <c r="C233" s="20" t="s">
        <v>121</v>
      </c>
      <c r="D233" s="20" t="s">
        <v>31</v>
      </c>
      <c r="E233" s="20" t="s">
        <v>157</v>
      </c>
      <c r="F233" s="20" t="s">
        <v>84</v>
      </c>
      <c r="G233" s="5">
        <v>2395.4</v>
      </c>
    </row>
    <row r="234" spans="1:7" ht="39" x14ac:dyDescent="0.25">
      <c r="A234" s="23" t="s">
        <v>156</v>
      </c>
      <c r="B234" s="22" t="s">
        <v>6</v>
      </c>
      <c r="C234" s="10" t="s">
        <v>121</v>
      </c>
      <c r="D234" s="46" t="s">
        <v>31</v>
      </c>
      <c r="E234" s="25" t="s">
        <v>329</v>
      </c>
      <c r="F234" s="13"/>
      <c r="G234" s="9">
        <f>G235+G237</f>
        <v>4814.2</v>
      </c>
    </row>
    <row r="235" spans="1:7" ht="25.5" x14ac:dyDescent="0.2">
      <c r="A235" s="21" t="s">
        <v>35</v>
      </c>
      <c r="B235" s="7" t="s">
        <v>6</v>
      </c>
      <c r="C235" s="6" t="s">
        <v>121</v>
      </c>
      <c r="D235" s="6" t="s">
        <v>31</v>
      </c>
      <c r="E235" s="24" t="s">
        <v>329</v>
      </c>
      <c r="F235" s="20" t="s">
        <v>34</v>
      </c>
      <c r="G235" s="5">
        <f>G236</f>
        <v>3516.2</v>
      </c>
    </row>
    <row r="236" spans="1:7" ht="25.5" x14ac:dyDescent="0.2">
      <c r="A236" s="21" t="s">
        <v>33</v>
      </c>
      <c r="B236" s="7" t="s">
        <v>6</v>
      </c>
      <c r="C236" s="6" t="s">
        <v>121</v>
      </c>
      <c r="D236" s="6" t="s">
        <v>31</v>
      </c>
      <c r="E236" s="24" t="s">
        <v>329</v>
      </c>
      <c r="F236" s="20" t="s">
        <v>29</v>
      </c>
      <c r="G236" s="5">
        <v>3516.2</v>
      </c>
    </row>
    <row r="237" spans="1:7" ht="25.5" x14ac:dyDescent="0.2">
      <c r="A237" s="26" t="s">
        <v>45</v>
      </c>
      <c r="B237" s="18" t="s">
        <v>6</v>
      </c>
      <c r="C237" s="20" t="s">
        <v>121</v>
      </c>
      <c r="D237" s="20" t="s">
        <v>31</v>
      </c>
      <c r="E237" s="24" t="s">
        <v>329</v>
      </c>
      <c r="F237" s="20" t="s">
        <v>44</v>
      </c>
      <c r="G237" s="5">
        <f>G238</f>
        <v>1298</v>
      </c>
    </row>
    <row r="238" spans="1:7" x14ac:dyDescent="0.2">
      <c r="A238" s="34" t="s">
        <v>86</v>
      </c>
      <c r="B238" s="18" t="s">
        <v>6</v>
      </c>
      <c r="C238" s="20" t="s">
        <v>121</v>
      </c>
      <c r="D238" s="20" t="s">
        <v>31</v>
      </c>
      <c r="E238" s="24" t="s">
        <v>329</v>
      </c>
      <c r="F238" s="20" t="s">
        <v>84</v>
      </c>
      <c r="G238" s="5">
        <v>1298</v>
      </c>
    </row>
    <row r="239" spans="1:7" ht="39" x14ac:dyDescent="0.25">
      <c r="A239" s="35" t="s">
        <v>155</v>
      </c>
      <c r="B239" s="22" t="s">
        <v>6</v>
      </c>
      <c r="C239" s="13" t="s">
        <v>121</v>
      </c>
      <c r="D239" s="13" t="s">
        <v>31</v>
      </c>
      <c r="E239" s="25" t="s">
        <v>330</v>
      </c>
      <c r="F239" s="13"/>
      <c r="G239" s="9">
        <f>G240+G242</f>
        <v>253.39999999999998</v>
      </c>
    </row>
    <row r="240" spans="1:7" ht="25.5" x14ac:dyDescent="0.2">
      <c r="A240" s="21" t="s">
        <v>35</v>
      </c>
      <c r="B240" s="18" t="s">
        <v>6</v>
      </c>
      <c r="C240" s="20" t="s">
        <v>121</v>
      </c>
      <c r="D240" s="20" t="s">
        <v>31</v>
      </c>
      <c r="E240" s="24" t="s">
        <v>330</v>
      </c>
      <c r="F240" s="20" t="s">
        <v>34</v>
      </c>
      <c r="G240" s="5">
        <f>G241</f>
        <v>185.1</v>
      </c>
    </row>
    <row r="241" spans="1:7" ht="25.5" x14ac:dyDescent="0.2">
      <c r="A241" s="21" t="s">
        <v>33</v>
      </c>
      <c r="B241" s="18" t="s">
        <v>6</v>
      </c>
      <c r="C241" s="20" t="s">
        <v>121</v>
      </c>
      <c r="D241" s="20" t="s">
        <v>31</v>
      </c>
      <c r="E241" s="24" t="s">
        <v>330</v>
      </c>
      <c r="F241" s="20" t="s">
        <v>29</v>
      </c>
      <c r="G241" s="5">
        <v>185.1</v>
      </c>
    </row>
    <row r="242" spans="1:7" ht="25.5" x14ac:dyDescent="0.2">
      <c r="A242" s="26" t="s">
        <v>45</v>
      </c>
      <c r="B242" s="18" t="s">
        <v>6</v>
      </c>
      <c r="C242" s="20" t="s">
        <v>121</v>
      </c>
      <c r="D242" s="20" t="s">
        <v>31</v>
      </c>
      <c r="E242" s="24" t="s">
        <v>330</v>
      </c>
      <c r="F242" s="20" t="s">
        <v>44</v>
      </c>
      <c r="G242" s="5">
        <f>G243</f>
        <v>68.3</v>
      </c>
    </row>
    <row r="243" spans="1:7" x14ac:dyDescent="0.2">
      <c r="A243" s="34" t="s">
        <v>86</v>
      </c>
      <c r="B243" s="18" t="s">
        <v>6</v>
      </c>
      <c r="C243" s="20" t="s">
        <v>121</v>
      </c>
      <c r="D243" s="20" t="s">
        <v>31</v>
      </c>
      <c r="E243" s="24" t="s">
        <v>330</v>
      </c>
      <c r="F243" s="20" t="s">
        <v>84</v>
      </c>
      <c r="G243" s="5">
        <v>68.3</v>
      </c>
    </row>
    <row r="244" spans="1:7" ht="114.75" x14ac:dyDescent="0.2">
      <c r="A244" s="29" t="s">
        <v>545</v>
      </c>
      <c r="B244" s="18" t="s">
        <v>6</v>
      </c>
      <c r="C244" s="20" t="s">
        <v>121</v>
      </c>
      <c r="D244" s="20" t="s">
        <v>31</v>
      </c>
      <c r="E244" s="28" t="s">
        <v>546</v>
      </c>
      <c r="F244" s="20"/>
      <c r="G244" s="5">
        <f>G245</f>
        <v>51.8</v>
      </c>
    </row>
    <row r="245" spans="1:7" ht="25.5" x14ac:dyDescent="0.2">
      <c r="A245" s="21" t="s">
        <v>35</v>
      </c>
      <c r="B245" s="18" t="s">
        <v>6</v>
      </c>
      <c r="C245" s="20" t="s">
        <v>121</v>
      </c>
      <c r="D245" s="20" t="s">
        <v>31</v>
      </c>
      <c r="E245" s="27" t="s">
        <v>546</v>
      </c>
      <c r="F245" s="20" t="s">
        <v>34</v>
      </c>
      <c r="G245" s="5">
        <f>G246</f>
        <v>51.8</v>
      </c>
    </row>
    <row r="246" spans="1:7" ht="25.5" x14ac:dyDescent="0.2">
      <c r="A246" s="21" t="s">
        <v>33</v>
      </c>
      <c r="B246" s="18" t="s">
        <v>6</v>
      </c>
      <c r="C246" s="20" t="s">
        <v>121</v>
      </c>
      <c r="D246" s="20" t="s">
        <v>31</v>
      </c>
      <c r="E246" s="27" t="s">
        <v>546</v>
      </c>
      <c r="F246" s="20" t="s">
        <v>29</v>
      </c>
      <c r="G246" s="5">
        <v>51.8</v>
      </c>
    </row>
    <row r="247" spans="1:7" x14ac:dyDescent="0.2">
      <c r="A247" s="19" t="s">
        <v>154</v>
      </c>
      <c r="B247" s="18" t="s">
        <v>6</v>
      </c>
      <c r="C247" s="17" t="s">
        <v>121</v>
      </c>
      <c r="D247" s="17" t="s">
        <v>121</v>
      </c>
      <c r="E247" s="17"/>
      <c r="F247" s="17"/>
      <c r="G247" s="2">
        <f>G248+G262</f>
        <v>6779.5</v>
      </c>
    </row>
    <row r="248" spans="1:7" ht="13.5" x14ac:dyDescent="0.25">
      <c r="A248" s="23" t="s">
        <v>153</v>
      </c>
      <c r="B248" s="22" t="s">
        <v>6</v>
      </c>
      <c r="C248" s="13" t="s">
        <v>121</v>
      </c>
      <c r="D248" s="13" t="s">
        <v>121</v>
      </c>
      <c r="E248" s="28" t="s">
        <v>152</v>
      </c>
      <c r="F248" s="17"/>
      <c r="G248" s="9">
        <f>G249+G252+G257</f>
        <v>2038.5</v>
      </c>
    </row>
    <row r="249" spans="1:7" ht="51.75" x14ac:dyDescent="0.25">
      <c r="A249" s="23" t="s">
        <v>151</v>
      </c>
      <c r="B249" s="22" t="s">
        <v>6</v>
      </c>
      <c r="C249" s="13" t="s">
        <v>121</v>
      </c>
      <c r="D249" s="13" t="s">
        <v>121</v>
      </c>
      <c r="E249" s="28" t="s">
        <v>150</v>
      </c>
      <c r="F249" s="33"/>
      <c r="G249" s="9">
        <f>G250</f>
        <v>15</v>
      </c>
    </row>
    <row r="250" spans="1:7" ht="25.5" x14ac:dyDescent="0.2">
      <c r="A250" s="26" t="s">
        <v>45</v>
      </c>
      <c r="B250" s="18" t="s">
        <v>6</v>
      </c>
      <c r="C250" s="20" t="s">
        <v>121</v>
      </c>
      <c r="D250" s="20" t="s">
        <v>121</v>
      </c>
      <c r="E250" s="27" t="s">
        <v>150</v>
      </c>
      <c r="F250" s="20" t="s">
        <v>44</v>
      </c>
      <c r="G250" s="5">
        <f>G251</f>
        <v>15</v>
      </c>
    </row>
    <row r="251" spans="1:7" x14ac:dyDescent="0.2">
      <c r="A251" s="34" t="s">
        <v>43</v>
      </c>
      <c r="B251" s="18" t="s">
        <v>6</v>
      </c>
      <c r="C251" s="20" t="s">
        <v>121</v>
      </c>
      <c r="D251" s="20" t="s">
        <v>121</v>
      </c>
      <c r="E251" s="27" t="s">
        <v>150</v>
      </c>
      <c r="F251" s="20" t="s">
        <v>40</v>
      </c>
      <c r="G251" s="5">
        <v>15</v>
      </c>
    </row>
    <row r="252" spans="1:7" ht="77.25" x14ac:dyDescent="0.25">
      <c r="A252" s="23" t="s">
        <v>149</v>
      </c>
      <c r="B252" s="22" t="s">
        <v>6</v>
      </c>
      <c r="C252" s="13" t="s">
        <v>121</v>
      </c>
      <c r="D252" s="13" t="s">
        <v>121</v>
      </c>
      <c r="E252" s="28" t="s">
        <v>148</v>
      </c>
      <c r="F252" s="13"/>
      <c r="G252" s="9">
        <f>G253+G255</f>
        <v>1941.4</v>
      </c>
    </row>
    <row r="253" spans="1:7" ht="25.5" x14ac:dyDescent="0.2">
      <c r="A253" s="21" t="s">
        <v>35</v>
      </c>
      <c r="B253" s="18" t="s">
        <v>6</v>
      </c>
      <c r="C253" s="20" t="s">
        <v>121</v>
      </c>
      <c r="D253" s="20" t="s">
        <v>121</v>
      </c>
      <c r="E253" s="27" t="s">
        <v>148</v>
      </c>
      <c r="F253" s="20" t="s">
        <v>34</v>
      </c>
      <c r="G253" s="5">
        <f>G254</f>
        <v>1508.9</v>
      </c>
    </row>
    <row r="254" spans="1:7" ht="25.5" x14ac:dyDescent="0.2">
      <c r="A254" s="21" t="s">
        <v>33</v>
      </c>
      <c r="B254" s="18" t="s">
        <v>6</v>
      </c>
      <c r="C254" s="20" t="s">
        <v>121</v>
      </c>
      <c r="D254" s="20" t="s">
        <v>121</v>
      </c>
      <c r="E254" s="27" t="s">
        <v>148</v>
      </c>
      <c r="F254" s="20" t="s">
        <v>29</v>
      </c>
      <c r="G254" s="5">
        <v>1508.9</v>
      </c>
    </row>
    <row r="255" spans="1:7" ht="25.5" x14ac:dyDescent="0.2">
      <c r="A255" s="26" t="s">
        <v>45</v>
      </c>
      <c r="B255" s="18" t="s">
        <v>6</v>
      </c>
      <c r="C255" s="20" t="s">
        <v>121</v>
      </c>
      <c r="D255" s="20" t="s">
        <v>121</v>
      </c>
      <c r="E255" s="27" t="s">
        <v>148</v>
      </c>
      <c r="F255" s="20" t="s">
        <v>44</v>
      </c>
      <c r="G255" s="5">
        <f>G256</f>
        <v>432.5</v>
      </c>
    </row>
    <row r="256" spans="1:7" x14ac:dyDescent="0.2">
      <c r="A256" s="34" t="s">
        <v>86</v>
      </c>
      <c r="B256" s="18" t="s">
        <v>6</v>
      </c>
      <c r="C256" s="20" t="s">
        <v>121</v>
      </c>
      <c r="D256" s="20" t="s">
        <v>121</v>
      </c>
      <c r="E256" s="27" t="s">
        <v>148</v>
      </c>
      <c r="F256" s="20" t="s">
        <v>84</v>
      </c>
      <c r="G256" s="5">
        <v>432.5</v>
      </c>
    </row>
    <row r="257" spans="1:7" ht="77.25" x14ac:dyDescent="0.25">
      <c r="A257" s="45" t="s">
        <v>147</v>
      </c>
      <c r="B257" s="22" t="s">
        <v>6</v>
      </c>
      <c r="C257" s="13" t="s">
        <v>121</v>
      </c>
      <c r="D257" s="13" t="s">
        <v>121</v>
      </c>
      <c r="E257" s="28" t="s">
        <v>146</v>
      </c>
      <c r="F257" s="13"/>
      <c r="G257" s="9">
        <f>G258+G260</f>
        <v>82.1</v>
      </c>
    </row>
    <row r="258" spans="1:7" ht="25.5" x14ac:dyDescent="0.2">
      <c r="A258" s="21" t="s">
        <v>35</v>
      </c>
      <c r="B258" s="18" t="s">
        <v>6</v>
      </c>
      <c r="C258" s="20" t="s">
        <v>121</v>
      </c>
      <c r="D258" s="20" t="s">
        <v>121</v>
      </c>
      <c r="E258" s="27" t="s">
        <v>146</v>
      </c>
      <c r="F258" s="20" t="s">
        <v>34</v>
      </c>
      <c r="G258" s="5">
        <f>G259</f>
        <v>82.1</v>
      </c>
    </row>
    <row r="259" spans="1:7" ht="25.5" x14ac:dyDescent="0.2">
      <c r="A259" s="21" t="s">
        <v>33</v>
      </c>
      <c r="B259" s="18" t="s">
        <v>6</v>
      </c>
      <c r="C259" s="20" t="s">
        <v>121</v>
      </c>
      <c r="D259" s="20" t="s">
        <v>121</v>
      </c>
      <c r="E259" s="27" t="s">
        <v>146</v>
      </c>
      <c r="F259" s="20" t="s">
        <v>29</v>
      </c>
      <c r="G259" s="5">
        <v>82.1</v>
      </c>
    </row>
    <row r="260" spans="1:7" ht="25.5" x14ac:dyDescent="0.2">
      <c r="A260" s="26" t="s">
        <v>45</v>
      </c>
      <c r="B260" s="18" t="s">
        <v>6</v>
      </c>
      <c r="C260" s="20" t="s">
        <v>121</v>
      </c>
      <c r="D260" s="20" t="s">
        <v>121</v>
      </c>
      <c r="E260" s="27" t="s">
        <v>146</v>
      </c>
      <c r="F260" s="20" t="s">
        <v>44</v>
      </c>
      <c r="G260" s="5">
        <f>G261</f>
        <v>0</v>
      </c>
    </row>
    <row r="261" spans="1:7" x14ac:dyDescent="0.2">
      <c r="A261" s="34" t="s">
        <v>86</v>
      </c>
      <c r="B261" s="18" t="s">
        <v>6</v>
      </c>
      <c r="C261" s="20" t="s">
        <v>121</v>
      </c>
      <c r="D261" s="20" t="s">
        <v>121</v>
      </c>
      <c r="E261" s="27" t="s">
        <v>146</v>
      </c>
      <c r="F261" s="20" t="s">
        <v>84</v>
      </c>
      <c r="G261" s="5">
        <v>0</v>
      </c>
    </row>
    <row r="262" spans="1:7" ht="13.5" x14ac:dyDescent="0.25">
      <c r="A262" s="23" t="s">
        <v>145</v>
      </c>
      <c r="B262" s="22" t="s">
        <v>6</v>
      </c>
      <c r="C262" s="13" t="s">
        <v>121</v>
      </c>
      <c r="D262" s="13" t="s">
        <v>121</v>
      </c>
      <c r="E262" s="13" t="s">
        <v>144</v>
      </c>
      <c r="F262" s="13"/>
      <c r="G262" s="9">
        <f>G263</f>
        <v>4741</v>
      </c>
    </row>
    <row r="263" spans="1:7" ht="13.5" x14ac:dyDescent="0.25">
      <c r="A263" s="23" t="s">
        <v>143</v>
      </c>
      <c r="B263" s="22" t="s">
        <v>6</v>
      </c>
      <c r="C263" s="13" t="s">
        <v>121</v>
      </c>
      <c r="D263" s="13" t="s">
        <v>121</v>
      </c>
      <c r="E263" s="13" t="s">
        <v>142</v>
      </c>
      <c r="F263" s="13"/>
      <c r="G263" s="9">
        <f>G264+G266+G268</f>
        <v>4741</v>
      </c>
    </row>
    <row r="264" spans="1:7" ht="51" x14ac:dyDescent="0.2">
      <c r="A264" s="21" t="s">
        <v>110</v>
      </c>
      <c r="B264" s="18" t="s">
        <v>6</v>
      </c>
      <c r="C264" s="20" t="s">
        <v>121</v>
      </c>
      <c r="D264" s="20" t="s">
        <v>121</v>
      </c>
      <c r="E264" s="20" t="s">
        <v>142</v>
      </c>
      <c r="F264" s="20" t="s">
        <v>109</v>
      </c>
      <c r="G264" s="5">
        <f>G265</f>
        <v>3399.3</v>
      </c>
    </row>
    <row r="265" spans="1:7" x14ac:dyDescent="0.2">
      <c r="A265" s="21" t="s">
        <v>108</v>
      </c>
      <c r="B265" s="18" t="s">
        <v>6</v>
      </c>
      <c r="C265" s="20" t="s">
        <v>121</v>
      </c>
      <c r="D265" s="20" t="s">
        <v>121</v>
      </c>
      <c r="E265" s="20" t="s">
        <v>142</v>
      </c>
      <c r="F265" s="20" t="s">
        <v>107</v>
      </c>
      <c r="G265" s="5">
        <v>3399.3</v>
      </c>
    </row>
    <row r="266" spans="1:7" ht="25.5" x14ac:dyDescent="0.2">
      <c r="A266" s="21" t="s">
        <v>35</v>
      </c>
      <c r="B266" s="18" t="s">
        <v>6</v>
      </c>
      <c r="C266" s="20" t="s">
        <v>121</v>
      </c>
      <c r="D266" s="20" t="s">
        <v>121</v>
      </c>
      <c r="E266" s="20" t="s">
        <v>142</v>
      </c>
      <c r="F266" s="20" t="s">
        <v>34</v>
      </c>
      <c r="G266" s="5">
        <f>G267</f>
        <v>1337.7</v>
      </c>
    </row>
    <row r="267" spans="1:7" ht="25.5" x14ac:dyDescent="0.2">
      <c r="A267" s="21" t="s">
        <v>33</v>
      </c>
      <c r="B267" s="18" t="s">
        <v>6</v>
      </c>
      <c r="C267" s="20" t="s">
        <v>121</v>
      </c>
      <c r="D267" s="20" t="s">
        <v>121</v>
      </c>
      <c r="E267" s="20" t="s">
        <v>142</v>
      </c>
      <c r="F267" s="20" t="s">
        <v>29</v>
      </c>
      <c r="G267" s="5">
        <v>1337.7</v>
      </c>
    </row>
    <row r="268" spans="1:7" x14ac:dyDescent="0.2">
      <c r="A268" s="21" t="s">
        <v>106</v>
      </c>
      <c r="B268" s="18" t="s">
        <v>6</v>
      </c>
      <c r="C268" s="20" t="s">
        <v>121</v>
      </c>
      <c r="D268" s="20" t="s">
        <v>121</v>
      </c>
      <c r="E268" s="20" t="s">
        <v>142</v>
      </c>
      <c r="F268" s="20" t="s">
        <v>105</v>
      </c>
      <c r="G268" s="5">
        <f>G269</f>
        <v>4</v>
      </c>
    </row>
    <row r="269" spans="1:7" x14ac:dyDescent="0.2">
      <c r="A269" s="21" t="s">
        <v>104</v>
      </c>
      <c r="B269" s="18" t="s">
        <v>6</v>
      </c>
      <c r="C269" s="20" t="s">
        <v>121</v>
      </c>
      <c r="D269" s="20" t="s">
        <v>121</v>
      </c>
      <c r="E269" s="20" t="s">
        <v>142</v>
      </c>
      <c r="F269" s="20" t="s">
        <v>102</v>
      </c>
      <c r="G269" s="5">
        <v>4</v>
      </c>
    </row>
    <row r="270" spans="1:7" x14ac:dyDescent="0.2">
      <c r="A270" s="44" t="s">
        <v>141</v>
      </c>
      <c r="B270" s="18" t="s">
        <v>6</v>
      </c>
      <c r="C270" s="17" t="s">
        <v>121</v>
      </c>
      <c r="D270" s="17" t="s">
        <v>120</v>
      </c>
      <c r="E270" s="17"/>
      <c r="F270" s="17"/>
      <c r="G270" s="2">
        <f>G274+G308+G311+G271+G317</f>
        <v>25479.899999999998</v>
      </c>
    </row>
    <row r="271" spans="1:7" ht="26.25" x14ac:dyDescent="0.25">
      <c r="A271" s="38" t="s">
        <v>117</v>
      </c>
      <c r="B271" s="22" t="s">
        <v>6</v>
      </c>
      <c r="C271" s="13" t="s">
        <v>121</v>
      </c>
      <c r="D271" s="13" t="s">
        <v>120</v>
      </c>
      <c r="E271" s="13" t="s">
        <v>116</v>
      </c>
      <c r="F271" s="13"/>
      <c r="G271" s="9">
        <f>G272</f>
        <v>385</v>
      </c>
    </row>
    <row r="272" spans="1:7" ht="25.5" x14ac:dyDescent="0.2">
      <c r="A272" s="21" t="s">
        <v>35</v>
      </c>
      <c r="B272" s="18" t="s">
        <v>6</v>
      </c>
      <c r="C272" s="20" t="s">
        <v>121</v>
      </c>
      <c r="D272" s="20" t="s">
        <v>120</v>
      </c>
      <c r="E272" s="20" t="s">
        <v>116</v>
      </c>
      <c r="F272" s="20" t="s">
        <v>34</v>
      </c>
      <c r="G272" s="5">
        <f>G273</f>
        <v>385</v>
      </c>
    </row>
    <row r="273" spans="1:7" ht="25.5" x14ac:dyDescent="0.2">
      <c r="A273" s="21" t="s">
        <v>33</v>
      </c>
      <c r="B273" s="18" t="s">
        <v>6</v>
      </c>
      <c r="C273" s="20" t="s">
        <v>121</v>
      </c>
      <c r="D273" s="20" t="s">
        <v>120</v>
      </c>
      <c r="E273" s="20" t="s">
        <v>116</v>
      </c>
      <c r="F273" s="20" t="s">
        <v>29</v>
      </c>
      <c r="G273" s="5">
        <v>385</v>
      </c>
    </row>
    <row r="274" spans="1:7" x14ac:dyDescent="0.2">
      <c r="A274" s="23" t="s">
        <v>140</v>
      </c>
      <c r="B274" s="18" t="s">
        <v>6</v>
      </c>
      <c r="C274" s="13" t="s">
        <v>121</v>
      </c>
      <c r="D274" s="13" t="s">
        <v>120</v>
      </c>
      <c r="E274" s="13" t="s">
        <v>139</v>
      </c>
      <c r="F274" s="20"/>
      <c r="G274" s="9">
        <f>G275+G284+G287+G290+G296+G302+G305+G299</f>
        <v>20717.599999999999</v>
      </c>
    </row>
    <row r="275" spans="1:7" x14ac:dyDescent="0.2">
      <c r="A275" s="23" t="s">
        <v>138</v>
      </c>
      <c r="B275" s="18" t="s">
        <v>6</v>
      </c>
      <c r="C275" s="13" t="s">
        <v>121</v>
      </c>
      <c r="D275" s="13" t="s">
        <v>120</v>
      </c>
      <c r="E275" s="13" t="s">
        <v>137</v>
      </c>
      <c r="F275" s="20"/>
      <c r="G275" s="9">
        <f>G276+G278+G280+G282</f>
        <v>17394.099999999999</v>
      </c>
    </row>
    <row r="276" spans="1:7" ht="51" x14ac:dyDescent="0.2">
      <c r="A276" s="21" t="s">
        <v>110</v>
      </c>
      <c r="B276" s="18" t="s">
        <v>6</v>
      </c>
      <c r="C276" s="20" t="s">
        <v>121</v>
      </c>
      <c r="D276" s="20" t="s">
        <v>120</v>
      </c>
      <c r="E276" s="20" t="s">
        <v>137</v>
      </c>
      <c r="F276" s="20" t="s">
        <v>109</v>
      </c>
      <c r="G276" s="5">
        <f>G277</f>
        <v>3530.1</v>
      </c>
    </row>
    <row r="277" spans="1:7" x14ac:dyDescent="0.2">
      <c r="A277" s="21" t="s">
        <v>108</v>
      </c>
      <c r="B277" s="18" t="s">
        <v>6</v>
      </c>
      <c r="C277" s="20" t="s">
        <v>121</v>
      </c>
      <c r="D277" s="20" t="s">
        <v>120</v>
      </c>
      <c r="E277" s="20" t="s">
        <v>137</v>
      </c>
      <c r="F277" s="20" t="s">
        <v>107</v>
      </c>
      <c r="G277" s="5">
        <v>3530.1</v>
      </c>
    </row>
    <row r="278" spans="1:7" ht="25.5" x14ac:dyDescent="0.2">
      <c r="A278" s="21" t="s">
        <v>35</v>
      </c>
      <c r="B278" s="18" t="s">
        <v>6</v>
      </c>
      <c r="C278" s="20" t="s">
        <v>121</v>
      </c>
      <c r="D278" s="20" t="s">
        <v>120</v>
      </c>
      <c r="E278" s="20" t="s">
        <v>137</v>
      </c>
      <c r="F278" s="20" t="s">
        <v>34</v>
      </c>
      <c r="G278" s="5">
        <f>G279</f>
        <v>173</v>
      </c>
    </row>
    <row r="279" spans="1:7" ht="25.5" x14ac:dyDescent="0.2">
      <c r="A279" s="21" t="s">
        <v>33</v>
      </c>
      <c r="B279" s="18" t="s">
        <v>6</v>
      </c>
      <c r="C279" s="20" t="s">
        <v>121</v>
      </c>
      <c r="D279" s="20" t="s">
        <v>120</v>
      </c>
      <c r="E279" s="20" t="s">
        <v>137</v>
      </c>
      <c r="F279" s="20" t="s">
        <v>29</v>
      </c>
      <c r="G279" s="5">
        <v>173</v>
      </c>
    </row>
    <row r="280" spans="1:7" ht="25.5" x14ac:dyDescent="0.2">
      <c r="A280" s="26" t="s">
        <v>45</v>
      </c>
      <c r="B280" s="18" t="s">
        <v>6</v>
      </c>
      <c r="C280" s="20" t="s">
        <v>121</v>
      </c>
      <c r="D280" s="20" t="s">
        <v>120</v>
      </c>
      <c r="E280" s="20" t="s">
        <v>137</v>
      </c>
      <c r="F280" s="20" t="s">
        <v>44</v>
      </c>
      <c r="G280" s="5">
        <f>G281</f>
        <v>13687.2</v>
      </c>
    </row>
    <row r="281" spans="1:7" x14ac:dyDescent="0.2">
      <c r="A281" s="34" t="s">
        <v>86</v>
      </c>
      <c r="B281" s="18" t="s">
        <v>6</v>
      </c>
      <c r="C281" s="20" t="s">
        <v>121</v>
      </c>
      <c r="D281" s="20" t="s">
        <v>120</v>
      </c>
      <c r="E281" s="20" t="s">
        <v>137</v>
      </c>
      <c r="F281" s="20" t="s">
        <v>84</v>
      </c>
      <c r="G281" s="5">
        <v>13687.2</v>
      </c>
    </row>
    <row r="282" spans="1:7" x14ac:dyDescent="0.2">
      <c r="A282" s="21" t="s">
        <v>106</v>
      </c>
      <c r="B282" s="18" t="s">
        <v>6</v>
      </c>
      <c r="C282" s="20" t="s">
        <v>121</v>
      </c>
      <c r="D282" s="20" t="s">
        <v>120</v>
      </c>
      <c r="E282" s="20" t="s">
        <v>137</v>
      </c>
      <c r="F282" s="20" t="s">
        <v>105</v>
      </c>
      <c r="G282" s="5">
        <f>G283</f>
        <v>3.8</v>
      </c>
    </row>
    <row r="283" spans="1:7" x14ac:dyDescent="0.2">
      <c r="A283" s="21" t="s">
        <v>104</v>
      </c>
      <c r="B283" s="18" t="s">
        <v>6</v>
      </c>
      <c r="C283" s="20" t="s">
        <v>121</v>
      </c>
      <c r="D283" s="20" t="s">
        <v>120</v>
      </c>
      <c r="E283" s="20" t="s">
        <v>137</v>
      </c>
      <c r="F283" s="20" t="s">
        <v>102</v>
      </c>
      <c r="G283" s="5">
        <v>3.8</v>
      </c>
    </row>
    <row r="284" spans="1:7" ht="13.5" x14ac:dyDescent="0.25">
      <c r="A284" s="23" t="s">
        <v>136</v>
      </c>
      <c r="B284" s="22" t="s">
        <v>6</v>
      </c>
      <c r="C284" s="13" t="s">
        <v>121</v>
      </c>
      <c r="D284" s="13" t="s">
        <v>120</v>
      </c>
      <c r="E284" s="13" t="s">
        <v>135</v>
      </c>
      <c r="F284" s="13"/>
      <c r="G284" s="9">
        <f>G285</f>
        <v>698</v>
      </c>
    </row>
    <row r="285" spans="1:7" ht="25.5" x14ac:dyDescent="0.2">
      <c r="A285" s="21" t="s">
        <v>35</v>
      </c>
      <c r="B285" s="18" t="s">
        <v>6</v>
      </c>
      <c r="C285" s="20" t="s">
        <v>121</v>
      </c>
      <c r="D285" s="20" t="s">
        <v>120</v>
      </c>
      <c r="E285" s="20" t="s">
        <v>135</v>
      </c>
      <c r="F285" s="20" t="s">
        <v>34</v>
      </c>
      <c r="G285" s="5">
        <f>G286</f>
        <v>698</v>
      </c>
    </row>
    <row r="286" spans="1:7" ht="25.5" x14ac:dyDescent="0.2">
      <c r="A286" s="21" t="s">
        <v>33</v>
      </c>
      <c r="B286" s="18" t="s">
        <v>6</v>
      </c>
      <c r="C286" s="20" t="s">
        <v>121</v>
      </c>
      <c r="D286" s="20" t="s">
        <v>120</v>
      </c>
      <c r="E286" s="20" t="s">
        <v>135</v>
      </c>
      <c r="F286" s="20" t="s">
        <v>29</v>
      </c>
      <c r="G286" s="5">
        <v>698</v>
      </c>
    </row>
    <row r="287" spans="1:7" ht="39" x14ac:dyDescent="0.25">
      <c r="A287" s="23" t="s">
        <v>134</v>
      </c>
      <c r="B287" s="22" t="s">
        <v>6</v>
      </c>
      <c r="C287" s="13" t="s">
        <v>121</v>
      </c>
      <c r="D287" s="13" t="s">
        <v>120</v>
      </c>
      <c r="E287" s="13" t="s">
        <v>133</v>
      </c>
      <c r="F287" s="13"/>
      <c r="G287" s="9">
        <f>G288</f>
        <v>48</v>
      </c>
    </row>
    <row r="288" spans="1:7" ht="25.5" x14ac:dyDescent="0.2">
      <c r="A288" s="21" t="s">
        <v>35</v>
      </c>
      <c r="B288" s="18" t="s">
        <v>6</v>
      </c>
      <c r="C288" s="20" t="s">
        <v>121</v>
      </c>
      <c r="D288" s="20" t="s">
        <v>120</v>
      </c>
      <c r="E288" s="20" t="s">
        <v>133</v>
      </c>
      <c r="F288" s="20" t="s">
        <v>34</v>
      </c>
      <c r="G288" s="5">
        <f>G289</f>
        <v>48</v>
      </c>
    </row>
    <row r="289" spans="1:7" ht="25.5" x14ac:dyDescent="0.2">
      <c r="A289" s="21" t="s">
        <v>33</v>
      </c>
      <c r="B289" s="18" t="s">
        <v>6</v>
      </c>
      <c r="C289" s="20" t="s">
        <v>121</v>
      </c>
      <c r="D289" s="20" t="s">
        <v>120</v>
      </c>
      <c r="E289" s="20" t="s">
        <v>133</v>
      </c>
      <c r="F289" s="20" t="s">
        <v>29</v>
      </c>
      <c r="G289" s="5">
        <v>48</v>
      </c>
    </row>
    <row r="290" spans="1:7" ht="39" x14ac:dyDescent="0.25">
      <c r="A290" s="43" t="s">
        <v>132</v>
      </c>
      <c r="B290" s="42">
        <v>203</v>
      </c>
      <c r="C290" s="41" t="s">
        <v>121</v>
      </c>
      <c r="D290" s="13" t="s">
        <v>120</v>
      </c>
      <c r="E290" s="13" t="s">
        <v>131</v>
      </c>
      <c r="F290" s="20"/>
      <c r="G290" s="5">
        <f>G291+G293</f>
        <v>1160</v>
      </c>
    </row>
    <row r="291" spans="1:7" ht="25.5" x14ac:dyDescent="0.2">
      <c r="A291" s="21" t="s">
        <v>35</v>
      </c>
      <c r="B291" s="18" t="s">
        <v>6</v>
      </c>
      <c r="C291" s="20" t="s">
        <v>121</v>
      </c>
      <c r="D291" s="20" t="s">
        <v>120</v>
      </c>
      <c r="E291" s="20" t="s">
        <v>131</v>
      </c>
      <c r="F291" s="20" t="s">
        <v>34</v>
      </c>
      <c r="G291" s="5">
        <f>G292</f>
        <v>990</v>
      </c>
    </row>
    <row r="292" spans="1:7" ht="25.5" x14ac:dyDescent="0.2">
      <c r="A292" s="21" t="s">
        <v>33</v>
      </c>
      <c r="B292" s="18" t="s">
        <v>6</v>
      </c>
      <c r="C292" s="20" t="s">
        <v>121</v>
      </c>
      <c r="D292" s="20" t="s">
        <v>120</v>
      </c>
      <c r="E292" s="20" t="s">
        <v>131</v>
      </c>
      <c r="F292" s="20" t="s">
        <v>29</v>
      </c>
      <c r="G292" s="5">
        <v>990</v>
      </c>
    </row>
    <row r="293" spans="1:7" ht="25.5" x14ac:dyDescent="0.2">
      <c r="A293" s="26" t="s">
        <v>45</v>
      </c>
      <c r="B293" s="18" t="s">
        <v>6</v>
      </c>
      <c r="C293" s="20" t="s">
        <v>121</v>
      </c>
      <c r="D293" s="20" t="s">
        <v>120</v>
      </c>
      <c r="E293" s="20" t="s">
        <v>131</v>
      </c>
      <c r="F293" s="20" t="s">
        <v>44</v>
      </c>
      <c r="G293" s="5">
        <f>G294+G295</f>
        <v>170</v>
      </c>
    </row>
    <row r="294" spans="1:7" x14ac:dyDescent="0.2">
      <c r="A294" s="34" t="s">
        <v>86</v>
      </c>
      <c r="B294" s="18" t="s">
        <v>6</v>
      </c>
      <c r="C294" s="20" t="s">
        <v>121</v>
      </c>
      <c r="D294" s="20" t="s">
        <v>120</v>
      </c>
      <c r="E294" s="20" t="s">
        <v>131</v>
      </c>
      <c r="F294" s="20" t="s">
        <v>84</v>
      </c>
      <c r="G294" s="5">
        <v>35</v>
      </c>
    </row>
    <row r="295" spans="1:7" x14ac:dyDescent="0.2">
      <c r="A295" s="34" t="s">
        <v>43</v>
      </c>
      <c r="B295" s="18" t="s">
        <v>6</v>
      </c>
      <c r="C295" s="20" t="s">
        <v>121</v>
      </c>
      <c r="D295" s="20" t="s">
        <v>120</v>
      </c>
      <c r="E295" s="20" t="s">
        <v>131</v>
      </c>
      <c r="F295" s="20" t="s">
        <v>40</v>
      </c>
      <c r="G295" s="5">
        <v>135</v>
      </c>
    </row>
    <row r="296" spans="1:7" ht="39" x14ac:dyDescent="0.25">
      <c r="A296" s="39" t="s">
        <v>130</v>
      </c>
      <c r="B296" s="22" t="s">
        <v>6</v>
      </c>
      <c r="C296" s="13" t="s">
        <v>121</v>
      </c>
      <c r="D296" s="13" t="s">
        <v>120</v>
      </c>
      <c r="E296" s="13" t="s">
        <v>129</v>
      </c>
      <c r="F296" s="13"/>
      <c r="G296" s="9">
        <f>G297</f>
        <v>0</v>
      </c>
    </row>
    <row r="297" spans="1:7" ht="25.5" x14ac:dyDescent="0.2">
      <c r="A297" s="21" t="s">
        <v>35</v>
      </c>
      <c r="B297" s="18" t="s">
        <v>6</v>
      </c>
      <c r="C297" s="20" t="s">
        <v>121</v>
      </c>
      <c r="D297" s="20" t="s">
        <v>120</v>
      </c>
      <c r="E297" s="20" t="s">
        <v>129</v>
      </c>
      <c r="F297" s="20" t="s">
        <v>34</v>
      </c>
      <c r="G297" s="5">
        <f>G298</f>
        <v>0</v>
      </c>
    </row>
    <row r="298" spans="1:7" ht="25.5" x14ac:dyDescent="0.2">
      <c r="A298" s="21" t="s">
        <v>33</v>
      </c>
      <c r="B298" s="18" t="s">
        <v>6</v>
      </c>
      <c r="C298" s="20" t="s">
        <v>121</v>
      </c>
      <c r="D298" s="20" t="s">
        <v>120</v>
      </c>
      <c r="E298" s="20" t="s">
        <v>129</v>
      </c>
      <c r="F298" s="20" t="s">
        <v>29</v>
      </c>
      <c r="G298" s="5">
        <v>0</v>
      </c>
    </row>
    <row r="299" spans="1:7" ht="39" x14ac:dyDescent="0.25">
      <c r="A299" s="29" t="s">
        <v>532</v>
      </c>
      <c r="B299" s="175" t="s">
        <v>6</v>
      </c>
      <c r="C299" s="176" t="s">
        <v>121</v>
      </c>
      <c r="D299" s="176" t="s">
        <v>120</v>
      </c>
      <c r="E299" s="13" t="s">
        <v>505</v>
      </c>
      <c r="F299" s="174"/>
      <c r="G299" s="9">
        <f>G300</f>
        <v>748</v>
      </c>
    </row>
    <row r="300" spans="1:7" ht="25.5" x14ac:dyDescent="0.2">
      <c r="A300" s="171" t="s">
        <v>35</v>
      </c>
      <c r="B300" s="173" t="s">
        <v>6</v>
      </c>
      <c r="C300" s="169" t="s">
        <v>121</v>
      </c>
      <c r="D300" s="169" t="s">
        <v>120</v>
      </c>
      <c r="E300" s="20" t="s">
        <v>505</v>
      </c>
      <c r="F300" s="174" t="s">
        <v>34</v>
      </c>
      <c r="G300" s="5">
        <f>G301</f>
        <v>748</v>
      </c>
    </row>
    <row r="301" spans="1:7" ht="25.5" x14ac:dyDescent="0.2">
      <c r="A301" s="171" t="s">
        <v>33</v>
      </c>
      <c r="B301" s="173" t="s">
        <v>6</v>
      </c>
      <c r="C301" s="169" t="s">
        <v>121</v>
      </c>
      <c r="D301" s="169" t="s">
        <v>120</v>
      </c>
      <c r="E301" s="20" t="s">
        <v>505</v>
      </c>
      <c r="F301" s="174" t="s">
        <v>29</v>
      </c>
      <c r="G301" s="5">
        <v>748</v>
      </c>
    </row>
    <row r="302" spans="1:7" ht="77.25" x14ac:dyDescent="0.25">
      <c r="A302" s="29" t="s">
        <v>128</v>
      </c>
      <c r="B302" s="33" t="s">
        <v>6</v>
      </c>
      <c r="C302" s="25" t="s">
        <v>121</v>
      </c>
      <c r="D302" s="25" t="s">
        <v>120</v>
      </c>
      <c r="E302" s="13" t="s">
        <v>127</v>
      </c>
      <c r="F302" s="13"/>
      <c r="G302" s="40">
        <f>G303</f>
        <v>500</v>
      </c>
    </row>
    <row r="303" spans="1:7" ht="25.5" x14ac:dyDescent="0.2">
      <c r="A303" s="21" t="s">
        <v>35</v>
      </c>
      <c r="B303" s="17" t="s">
        <v>6</v>
      </c>
      <c r="C303" s="24" t="s">
        <v>121</v>
      </c>
      <c r="D303" s="24" t="s">
        <v>120</v>
      </c>
      <c r="E303" s="20" t="s">
        <v>127</v>
      </c>
      <c r="F303" s="20" t="s">
        <v>34</v>
      </c>
      <c r="G303" s="31">
        <f>G304</f>
        <v>500</v>
      </c>
    </row>
    <row r="304" spans="1:7" ht="25.5" x14ac:dyDescent="0.2">
      <c r="A304" s="21" t="s">
        <v>33</v>
      </c>
      <c r="B304" s="17" t="s">
        <v>6</v>
      </c>
      <c r="C304" s="24" t="s">
        <v>121</v>
      </c>
      <c r="D304" s="24" t="s">
        <v>120</v>
      </c>
      <c r="E304" s="20" t="s">
        <v>127</v>
      </c>
      <c r="F304" s="20" t="s">
        <v>29</v>
      </c>
      <c r="G304" s="31">
        <v>500</v>
      </c>
    </row>
    <row r="305" spans="1:7" ht="90" x14ac:dyDescent="0.25">
      <c r="A305" s="29" t="s">
        <v>126</v>
      </c>
      <c r="B305" s="22" t="s">
        <v>6</v>
      </c>
      <c r="C305" s="13" t="s">
        <v>121</v>
      </c>
      <c r="D305" s="13" t="s">
        <v>120</v>
      </c>
      <c r="E305" s="13" t="s">
        <v>125</v>
      </c>
      <c r="F305" s="13"/>
      <c r="G305" s="9">
        <f>G306</f>
        <v>169.5</v>
      </c>
    </row>
    <row r="306" spans="1:7" ht="25.5" x14ac:dyDescent="0.2">
      <c r="A306" s="21" t="s">
        <v>35</v>
      </c>
      <c r="B306" s="18" t="s">
        <v>6</v>
      </c>
      <c r="C306" s="20" t="s">
        <v>121</v>
      </c>
      <c r="D306" s="20" t="s">
        <v>120</v>
      </c>
      <c r="E306" s="20" t="s">
        <v>125</v>
      </c>
      <c r="F306" s="20" t="s">
        <v>34</v>
      </c>
      <c r="G306" s="5">
        <f>G307</f>
        <v>169.5</v>
      </c>
    </row>
    <row r="307" spans="1:7" ht="25.5" x14ac:dyDescent="0.2">
      <c r="A307" s="21" t="s">
        <v>33</v>
      </c>
      <c r="B307" s="18" t="s">
        <v>6</v>
      </c>
      <c r="C307" s="20" t="s">
        <v>121</v>
      </c>
      <c r="D307" s="20" t="s">
        <v>120</v>
      </c>
      <c r="E307" s="20" t="s">
        <v>125</v>
      </c>
      <c r="F307" s="20" t="s">
        <v>29</v>
      </c>
      <c r="G307" s="5">
        <v>169.5</v>
      </c>
    </row>
    <row r="308" spans="1:7" ht="39" x14ac:dyDescent="0.25">
      <c r="A308" s="39" t="s">
        <v>124</v>
      </c>
      <c r="B308" s="22" t="s">
        <v>6</v>
      </c>
      <c r="C308" s="13" t="s">
        <v>121</v>
      </c>
      <c r="D308" s="13" t="s">
        <v>120</v>
      </c>
      <c r="E308" s="13" t="s">
        <v>123</v>
      </c>
      <c r="F308" s="13"/>
      <c r="G308" s="9">
        <f>G309</f>
        <v>650.1</v>
      </c>
    </row>
    <row r="309" spans="1:7" ht="25.5" x14ac:dyDescent="0.2">
      <c r="A309" s="21" t="s">
        <v>35</v>
      </c>
      <c r="B309" s="18" t="s">
        <v>6</v>
      </c>
      <c r="C309" s="20" t="s">
        <v>121</v>
      </c>
      <c r="D309" s="20" t="s">
        <v>120</v>
      </c>
      <c r="E309" s="20" t="s">
        <v>123</v>
      </c>
      <c r="F309" s="20" t="s">
        <v>34</v>
      </c>
      <c r="G309" s="5">
        <f>G310</f>
        <v>650.1</v>
      </c>
    </row>
    <row r="310" spans="1:7" ht="25.5" x14ac:dyDescent="0.2">
      <c r="A310" s="21" t="s">
        <v>33</v>
      </c>
      <c r="B310" s="18" t="s">
        <v>6</v>
      </c>
      <c r="C310" s="20" t="s">
        <v>121</v>
      </c>
      <c r="D310" s="20" t="s">
        <v>120</v>
      </c>
      <c r="E310" s="20" t="s">
        <v>123</v>
      </c>
      <c r="F310" s="20" t="s">
        <v>29</v>
      </c>
      <c r="G310" s="5">
        <v>650.1</v>
      </c>
    </row>
    <row r="311" spans="1:7" ht="39" x14ac:dyDescent="0.25">
      <c r="A311" s="23" t="s">
        <v>122</v>
      </c>
      <c r="B311" s="22" t="s">
        <v>6</v>
      </c>
      <c r="C311" s="13" t="s">
        <v>121</v>
      </c>
      <c r="D311" s="13" t="s">
        <v>120</v>
      </c>
      <c r="E311" s="13" t="s">
        <v>119</v>
      </c>
      <c r="F311" s="13"/>
      <c r="G311" s="9">
        <f>G312+G314</f>
        <v>2809</v>
      </c>
    </row>
    <row r="312" spans="1:7" ht="25.5" x14ac:dyDescent="0.2">
      <c r="A312" s="21" t="s">
        <v>35</v>
      </c>
      <c r="B312" s="18" t="s">
        <v>6</v>
      </c>
      <c r="C312" s="20" t="s">
        <v>121</v>
      </c>
      <c r="D312" s="20" t="s">
        <v>120</v>
      </c>
      <c r="E312" s="20" t="s">
        <v>119</v>
      </c>
      <c r="F312" s="20" t="s">
        <v>34</v>
      </c>
      <c r="G312" s="5">
        <f>G313</f>
        <v>2122</v>
      </c>
    </row>
    <row r="313" spans="1:7" ht="25.5" x14ac:dyDescent="0.2">
      <c r="A313" s="21" t="s">
        <v>33</v>
      </c>
      <c r="B313" s="18" t="s">
        <v>6</v>
      </c>
      <c r="C313" s="20" t="s">
        <v>121</v>
      </c>
      <c r="D313" s="20" t="s">
        <v>120</v>
      </c>
      <c r="E313" s="20" t="s">
        <v>119</v>
      </c>
      <c r="F313" s="20" t="s">
        <v>29</v>
      </c>
      <c r="G313" s="5">
        <v>2122</v>
      </c>
    </row>
    <row r="314" spans="1:7" ht="25.5" x14ac:dyDescent="0.2">
      <c r="A314" s="26" t="s">
        <v>45</v>
      </c>
      <c r="B314" s="18" t="s">
        <v>6</v>
      </c>
      <c r="C314" s="20" t="s">
        <v>121</v>
      </c>
      <c r="D314" s="20" t="s">
        <v>120</v>
      </c>
      <c r="E314" s="20" t="s">
        <v>119</v>
      </c>
      <c r="F314" s="20" t="s">
        <v>44</v>
      </c>
      <c r="G314" s="5">
        <f>G315+G316</f>
        <v>687</v>
      </c>
    </row>
    <row r="315" spans="1:7" x14ac:dyDescent="0.2">
      <c r="A315" s="34" t="s">
        <v>86</v>
      </c>
      <c r="B315" s="18" t="s">
        <v>6</v>
      </c>
      <c r="C315" s="20" t="s">
        <v>121</v>
      </c>
      <c r="D315" s="20" t="s">
        <v>120</v>
      </c>
      <c r="E315" s="20" t="s">
        <v>119</v>
      </c>
      <c r="F315" s="20" t="s">
        <v>84</v>
      </c>
      <c r="G315" s="5">
        <v>382</v>
      </c>
    </row>
    <row r="316" spans="1:7" x14ac:dyDescent="0.2">
      <c r="A316" s="34" t="s">
        <v>43</v>
      </c>
      <c r="B316" s="18" t="s">
        <v>6</v>
      </c>
      <c r="C316" s="20" t="s">
        <v>121</v>
      </c>
      <c r="D316" s="20" t="s">
        <v>120</v>
      </c>
      <c r="E316" s="20" t="s">
        <v>119</v>
      </c>
      <c r="F316" s="20" t="s">
        <v>40</v>
      </c>
      <c r="G316" s="5">
        <v>305</v>
      </c>
    </row>
    <row r="317" spans="1:7" ht="39" x14ac:dyDescent="0.25">
      <c r="A317" s="35" t="s">
        <v>338</v>
      </c>
      <c r="B317" s="22" t="s">
        <v>6</v>
      </c>
      <c r="C317" s="13" t="s">
        <v>121</v>
      </c>
      <c r="D317" s="13" t="s">
        <v>120</v>
      </c>
      <c r="E317" s="13" t="s">
        <v>339</v>
      </c>
      <c r="F317" s="13"/>
      <c r="G317" s="9">
        <f>G318+G320</f>
        <v>918.2</v>
      </c>
    </row>
    <row r="318" spans="1:7" ht="25.5" x14ac:dyDescent="0.2">
      <c r="A318" s="21" t="s">
        <v>35</v>
      </c>
      <c r="B318" s="18" t="s">
        <v>6</v>
      </c>
      <c r="C318" s="20" t="s">
        <v>121</v>
      </c>
      <c r="D318" s="20" t="s">
        <v>120</v>
      </c>
      <c r="E318" s="20" t="s">
        <v>339</v>
      </c>
      <c r="F318" s="20" t="s">
        <v>34</v>
      </c>
      <c r="G318" s="5">
        <f>G319</f>
        <v>881.5</v>
      </c>
    </row>
    <row r="319" spans="1:7" ht="25.5" x14ac:dyDescent="0.2">
      <c r="A319" s="21" t="s">
        <v>33</v>
      </c>
      <c r="B319" s="18" t="s">
        <v>6</v>
      </c>
      <c r="C319" s="20" t="s">
        <v>121</v>
      </c>
      <c r="D319" s="20" t="s">
        <v>120</v>
      </c>
      <c r="E319" s="20" t="s">
        <v>339</v>
      </c>
      <c r="F319" s="20" t="s">
        <v>29</v>
      </c>
      <c r="G319" s="5">
        <v>881.5</v>
      </c>
    </row>
    <row r="320" spans="1:7" ht="25.5" x14ac:dyDescent="0.2">
      <c r="A320" s="26" t="s">
        <v>45</v>
      </c>
      <c r="B320" s="18" t="s">
        <v>6</v>
      </c>
      <c r="C320" s="20" t="s">
        <v>121</v>
      </c>
      <c r="D320" s="20" t="s">
        <v>120</v>
      </c>
      <c r="E320" s="20" t="s">
        <v>339</v>
      </c>
      <c r="F320" s="20" t="s">
        <v>44</v>
      </c>
      <c r="G320" s="5">
        <f>G321</f>
        <v>36.700000000000003</v>
      </c>
    </row>
    <row r="321" spans="1:7" x14ac:dyDescent="0.2">
      <c r="A321" s="34" t="s">
        <v>86</v>
      </c>
      <c r="B321" s="18" t="s">
        <v>6</v>
      </c>
      <c r="C321" s="20" t="s">
        <v>121</v>
      </c>
      <c r="D321" s="20" t="s">
        <v>120</v>
      </c>
      <c r="E321" s="20" t="s">
        <v>339</v>
      </c>
      <c r="F321" s="20" t="s">
        <v>84</v>
      </c>
      <c r="G321" s="5">
        <v>36.700000000000003</v>
      </c>
    </row>
    <row r="322" spans="1:7" x14ac:dyDescent="0.2">
      <c r="A322" s="19" t="s">
        <v>118</v>
      </c>
      <c r="B322" s="18" t="s">
        <v>6</v>
      </c>
      <c r="C322" s="17" t="s">
        <v>98</v>
      </c>
      <c r="D322" s="17" t="s">
        <v>16</v>
      </c>
      <c r="E322" s="17"/>
      <c r="F322" s="17"/>
      <c r="G322" s="2">
        <f>G326+G323</f>
        <v>35436.699999999997</v>
      </c>
    </row>
    <row r="323" spans="1:7" ht="26.25" x14ac:dyDescent="0.25">
      <c r="A323" s="38" t="s">
        <v>117</v>
      </c>
      <c r="B323" s="22" t="s">
        <v>6</v>
      </c>
      <c r="C323" s="13" t="s">
        <v>98</v>
      </c>
      <c r="D323" s="13" t="s">
        <v>16</v>
      </c>
      <c r="E323" s="13" t="s">
        <v>116</v>
      </c>
      <c r="F323" s="17"/>
      <c r="G323" s="9">
        <f>G324</f>
        <v>75</v>
      </c>
    </row>
    <row r="324" spans="1:7" ht="25.5" x14ac:dyDescent="0.2">
      <c r="A324" s="21" t="s">
        <v>35</v>
      </c>
      <c r="B324" s="18" t="s">
        <v>6</v>
      </c>
      <c r="C324" s="20" t="s">
        <v>98</v>
      </c>
      <c r="D324" s="20" t="s">
        <v>16</v>
      </c>
      <c r="E324" s="20" t="s">
        <v>116</v>
      </c>
      <c r="F324" s="20" t="s">
        <v>34</v>
      </c>
      <c r="G324" s="5">
        <f>G325</f>
        <v>75</v>
      </c>
    </row>
    <row r="325" spans="1:7" ht="25.5" x14ac:dyDescent="0.2">
      <c r="A325" s="21" t="s">
        <v>33</v>
      </c>
      <c r="B325" s="18" t="s">
        <v>6</v>
      </c>
      <c r="C325" s="20" t="s">
        <v>98</v>
      </c>
      <c r="D325" s="20" t="s">
        <v>16</v>
      </c>
      <c r="E325" s="20" t="s">
        <v>116</v>
      </c>
      <c r="F325" s="20" t="s">
        <v>29</v>
      </c>
      <c r="G325" s="5">
        <v>75</v>
      </c>
    </row>
    <row r="326" spans="1:7" ht="13.5" x14ac:dyDescent="0.25">
      <c r="A326" s="23" t="s">
        <v>115</v>
      </c>
      <c r="B326" s="22" t="s">
        <v>6</v>
      </c>
      <c r="C326" s="13" t="s">
        <v>98</v>
      </c>
      <c r="D326" s="13" t="s">
        <v>16</v>
      </c>
      <c r="E326" s="13" t="s">
        <v>114</v>
      </c>
      <c r="F326" s="13"/>
      <c r="G326" s="9">
        <f>G327+G330+G337+G340+G343+G350+G353</f>
        <v>35361.699999999997</v>
      </c>
    </row>
    <row r="327" spans="1:7" ht="13.5" x14ac:dyDescent="0.25">
      <c r="A327" s="23" t="s">
        <v>113</v>
      </c>
      <c r="B327" s="22" t="s">
        <v>6</v>
      </c>
      <c r="C327" s="13" t="s">
        <v>98</v>
      </c>
      <c r="D327" s="13" t="s">
        <v>16</v>
      </c>
      <c r="E327" s="13" t="s">
        <v>112</v>
      </c>
      <c r="F327" s="13"/>
      <c r="G327" s="9">
        <f>G328</f>
        <v>20526.8</v>
      </c>
    </row>
    <row r="328" spans="1:7" ht="25.5" x14ac:dyDescent="0.2">
      <c r="A328" s="26" t="s">
        <v>45</v>
      </c>
      <c r="B328" s="18" t="s">
        <v>6</v>
      </c>
      <c r="C328" s="20" t="s">
        <v>98</v>
      </c>
      <c r="D328" s="20" t="s">
        <v>16</v>
      </c>
      <c r="E328" s="20" t="s">
        <v>112</v>
      </c>
      <c r="F328" s="20" t="s">
        <v>44</v>
      </c>
      <c r="G328" s="5">
        <f>G329</f>
        <v>20526.8</v>
      </c>
    </row>
    <row r="329" spans="1:7" x14ac:dyDescent="0.2">
      <c r="A329" s="21" t="s">
        <v>43</v>
      </c>
      <c r="B329" s="18" t="s">
        <v>6</v>
      </c>
      <c r="C329" s="20" t="s">
        <v>98</v>
      </c>
      <c r="D329" s="20" t="s">
        <v>16</v>
      </c>
      <c r="E329" s="20" t="s">
        <v>112</v>
      </c>
      <c r="F329" s="20" t="s">
        <v>40</v>
      </c>
      <c r="G329" s="5">
        <v>20526.8</v>
      </c>
    </row>
    <row r="330" spans="1:7" ht="13.5" x14ac:dyDescent="0.25">
      <c r="A330" s="23" t="s">
        <v>111</v>
      </c>
      <c r="B330" s="22" t="s">
        <v>6</v>
      </c>
      <c r="C330" s="13" t="s">
        <v>98</v>
      </c>
      <c r="D330" s="13" t="s">
        <v>16</v>
      </c>
      <c r="E330" s="13" t="s">
        <v>103</v>
      </c>
      <c r="F330" s="13"/>
      <c r="G330" s="9">
        <f>G331+G333+G335</f>
        <v>2130.3999999999996</v>
      </c>
    </row>
    <row r="331" spans="1:7" ht="51" x14ac:dyDescent="0.2">
      <c r="A331" s="21" t="s">
        <v>110</v>
      </c>
      <c r="B331" s="18" t="s">
        <v>6</v>
      </c>
      <c r="C331" s="20" t="s">
        <v>98</v>
      </c>
      <c r="D331" s="20" t="s">
        <v>16</v>
      </c>
      <c r="E331" s="20" t="s">
        <v>103</v>
      </c>
      <c r="F331" s="20" t="s">
        <v>109</v>
      </c>
      <c r="G331" s="5">
        <f>G332</f>
        <v>1543.3</v>
      </c>
    </row>
    <row r="332" spans="1:7" x14ac:dyDescent="0.2">
      <c r="A332" s="21" t="s">
        <v>108</v>
      </c>
      <c r="B332" s="18" t="s">
        <v>6</v>
      </c>
      <c r="C332" s="20" t="s">
        <v>98</v>
      </c>
      <c r="D332" s="20" t="s">
        <v>16</v>
      </c>
      <c r="E332" s="20" t="s">
        <v>103</v>
      </c>
      <c r="F332" s="20" t="s">
        <v>107</v>
      </c>
      <c r="G332" s="5">
        <v>1543.3</v>
      </c>
    </row>
    <row r="333" spans="1:7" ht="25.5" x14ac:dyDescent="0.2">
      <c r="A333" s="21" t="s">
        <v>35</v>
      </c>
      <c r="B333" s="18" t="s">
        <v>6</v>
      </c>
      <c r="C333" s="20" t="s">
        <v>98</v>
      </c>
      <c r="D333" s="20" t="s">
        <v>16</v>
      </c>
      <c r="E333" s="20" t="s">
        <v>103</v>
      </c>
      <c r="F333" s="20" t="s">
        <v>34</v>
      </c>
      <c r="G333" s="5">
        <f>G334</f>
        <v>553.9</v>
      </c>
    </row>
    <row r="334" spans="1:7" ht="25.5" x14ac:dyDescent="0.2">
      <c r="A334" s="21" t="s">
        <v>33</v>
      </c>
      <c r="B334" s="18" t="s">
        <v>6</v>
      </c>
      <c r="C334" s="20" t="s">
        <v>98</v>
      </c>
      <c r="D334" s="20" t="s">
        <v>16</v>
      </c>
      <c r="E334" s="20" t="s">
        <v>103</v>
      </c>
      <c r="F334" s="20" t="s">
        <v>29</v>
      </c>
      <c r="G334" s="5">
        <v>553.9</v>
      </c>
    </row>
    <row r="335" spans="1:7" x14ac:dyDescent="0.2">
      <c r="A335" s="21" t="s">
        <v>106</v>
      </c>
      <c r="B335" s="18" t="s">
        <v>6</v>
      </c>
      <c r="C335" s="20" t="s">
        <v>98</v>
      </c>
      <c r="D335" s="20" t="s">
        <v>16</v>
      </c>
      <c r="E335" s="20" t="s">
        <v>103</v>
      </c>
      <c r="F335" s="20" t="s">
        <v>105</v>
      </c>
      <c r="G335" s="5">
        <f>G336</f>
        <v>33.200000000000003</v>
      </c>
    </row>
    <row r="336" spans="1:7" x14ac:dyDescent="0.2">
      <c r="A336" s="21" t="s">
        <v>104</v>
      </c>
      <c r="B336" s="18" t="s">
        <v>6</v>
      </c>
      <c r="C336" s="20" t="s">
        <v>98</v>
      </c>
      <c r="D336" s="20" t="s">
        <v>16</v>
      </c>
      <c r="E336" s="20" t="s">
        <v>103</v>
      </c>
      <c r="F336" s="20" t="s">
        <v>102</v>
      </c>
      <c r="G336" s="5">
        <v>33.200000000000003</v>
      </c>
    </row>
    <row r="337" spans="1:7" ht="39" x14ac:dyDescent="0.25">
      <c r="A337" s="23" t="s">
        <v>101</v>
      </c>
      <c r="B337" s="22" t="s">
        <v>6</v>
      </c>
      <c r="C337" s="13" t="s">
        <v>98</v>
      </c>
      <c r="D337" s="13" t="s">
        <v>16</v>
      </c>
      <c r="E337" s="13" t="s">
        <v>100</v>
      </c>
      <c r="F337" s="13"/>
      <c r="G337" s="9">
        <f>G338</f>
        <v>22</v>
      </c>
    </row>
    <row r="338" spans="1:7" ht="25.5" x14ac:dyDescent="0.2">
      <c r="A338" s="26" t="s">
        <v>45</v>
      </c>
      <c r="B338" s="18" t="s">
        <v>6</v>
      </c>
      <c r="C338" s="20" t="s">
        <v>98</v>
      </c>
      <c r="D338" s="20" t="s">
        <v>16</v>
      </c>
      <c r="E338" s="20" t="s">
        <v>100</v>
      </c>
      <c r="F338" s="20" t="s">
        <v>44</v>
      </c>
      <c r="G338" s="5">
        <f>G339</f>
        <v>22</v>
      </c>
    </row>
    <row r="339" spans="1:7" x14ac:dyDescent="0.2">
      <c r="A339" s="21" t="s">
        <v>43</v>
      </c>
      <c r="B339" s="18" t="s">
        <v>6</v>
      </c>
      <c r="C339" s="20" t="s">
        <v>98</v>
      </c>
      <c r="D339" s="20" t="s">
        <v>16</v>
      </c>
      <c r="E339" s="20" t="s">
        <v>100</v>
      </c>
      <c r="F339" s="20" t="s">
        <v>40</v>
      </c>
      <c r="G339" s="5">
        <v>22</v>
      </c>
    </row>
    <row r="340" spans="1:7" ht="51.75" x14ac:dyDescent="0.25">
      <c r="A340" s="23" t="s">
        <v>99</v>
      </c>
      <c r="B340" s="22" t="s">
        <v>6</v>
      </c>
      <c r="C340" s="13" t="s">
        <v>98</v>
      </c>
      <c r="D340" s="13" t="s">
        <v>16</v>
      </c>
      <c r="E340" s="13" t="s">
        <v>97</v>
      </c>
      <c r="F340" s="13"/>
      <c r="G340" s="5">
        <f>G341</f>
        <v>1.2</v>
      </c>
    </row>
    <row r="341" spans="1:7" ht="25.5" x14ac:dyDescent="0.2">
      <c r="A341" s="26" t="s">
        <v>45</v>
      </c>
      <c r="B341" s="18" t="s">
        <v>6</v>
      </c>
      <c r="C341" s="20" t="s">
        <v>98</v>
      </c>
      <c r="D341" s="20" t="s">
        <v>16</v>
      </c>
      <c r="E341" s="20" t="s">
        <v>97</v>
      </c>
      <c r="F341" s="20" t="s">
        <v>44</v>
      </c>
      <c r="G341" s="5">
        <f>G342</f>
        <v>1.2</v>
      </c>
    </row>
    <row r="342" spans="1:7" x14ac:dyDescent="0.2">
      <c r="A342" s="21" t="s">
        <v>43</v>
      </c>
      <c r="B342" s="18" t="s">
        <v>6</v>
      </c>
      <c r="C342" s="20" t="s">
        <v>98</v>
      </c>
      <c r="D342" s="20" t="s">
        <v>16</v>
      </c>
      <c r="E342" s="20" t="s">
        <v>97</v>
      </c>
      <c r="F342" s="20" t="s">
        <v>40</v>
      </c>
      <c r="G342" s="5">
        <v>1.2</v>
      </c>
    </row>
    <row r="343" spans="1:7" ht="39" x14ac:dyDescent="0.25">
      <c r="A343" s="23" t="s">
        <v>334</v>
      </c>
      <c r="B343" s="22" t="s">
        <v>6</v>
      </c>
      <c r="C343" s="13" t="s">
        <v>98</v>
      </c>
      <c r="D343" s="13" t="s">
        <v>16</v>
      </c>
      <c r="E343" s="13" t="s">
        <v>331</v>
      </c>
      <c r="F343" s="13"/>
      <c r="G343" s="9">
        <f>G344+G346+G348</f>
        <v>11407.2</v>
      </c>
    </row>
    <row r="344" spans="1:7" ht="25.5" x14ac:dyDescent="0.2">
      <c r="A344" s="21" t="s">
        <v>35</v>
      </c>
      <c r="B344" s="18" t="s">
        <v>6</v>
      </c>
      <c r="C344" s="20" t="s">
        <v>98</v>
      </c>
      <c r="D344" s="20" t="s">
        <v>16</v>
      </c>
      <c r="E344" s="20" t="s">
        <v>331</v>
      </c>
      <c r="F344" s="20" t="s">
        <v>34</v>
      </c>
      <c r="G344" s="5">
        <f>G345</f>
        <v>0</v>
      </c>
    </row>
    <row r="345" spans="1:7" ht="25.5" x14ac:dyDescent="0.2">
      <c r="A345" s="21" t="s">
        <v>33</v>
      </c>
      <c r="B345" s="18" t="s">
        <v>6</v>
      </c>
      <c r="C345" s="20" t="s">
        <v>98</v>
      </c>
      <c r="D345" s="20" t="s">
        <v>16</v>
      </c>
      <c r="E345" s="20" t="s">
        <v>331</v>
      </c>
      <c r="F345" s="20" t="s">
        <v>29</v>
      </c>
      <c r="G345" s="5">
        <v>0</v>
      </c>
    </row>
    <row r="346" spans="1:7" ht="25.5" x14ac:dyDescent="0.2">
      <c r="A346" s="21" t="s">
        <v>191</v>
      </c>
      <c r="B346" s="18" t="s">
        <v>6</v>
      </c>
      <c r="C346" s="20" t="s">
        <v>98</v>
      </c>
      <c r="D346" s="20" t="s">
        <v>16</v>
      </c>
      <c r="E346" s="20" t="s">
        <v>331</v>
      </c>
      <c r="F346" s="20" t="s">
        <v>190</v>
      </c>
      <c r="G346" s="5">
        <f>G347</f>
        <v>10000</v>
      </c>
    </row>
    <row r="347" spans="1:7" x14ac:dyDescent="0.2">
      <c r="A347" s="21" t="s">
        <v>189</v>
      </c>
      <c r="B347" s="18" t="s">
        <v>6</v>
      </c>
      <c r="C347" s="20" t="s">
        <v>98</v>
      </c>
      <c r="D347" s="20" t="s">
        <v>16</v>
      </c>
      <c r="E347" s="20" t="s">
        <v>331</v>
      </c>
      <c r="F347" s="20" t="s">
        <v>187</v>
      </c>
      <c r="G347" s="5">
        <v>10000</v>
      </c>
    </row>
    <row r="348" spans="1:7" x14ac:dyDescent="0.2">
      <c r="A348" s="21" t="s">
        <v>182</v>
      </c>
      <c r="B348" s="18" t="s">
        <v>6</v>
      </c>
      <c r="C348" s="20" t="s">
        <v>98</v>
      </c>
      <c r="D348" s="20" t="s">
        <v>16</v>
      </c>
      <c r="E348" s="20" t="s">
        <v>331</v>
      </c>
      <c r="F348" s="20" t="s">
        <v>8</v>
      </c>
      <c r="G348" s="5">
        <f>G349</f>
        <v>1407.2</v>
      </c>
    </row>
    <row r="349" spans="1:7" x14ac:dyDescent="0.2">
      <c r="A349" s="21" t="s">
        <v>7</v>
      </c>
      <c r="B349" s="18" t="s">
        <v>6</v>
      </c>
      <c r="C349" s="20" t="s">
        <v>98</v>
      </c>
      <c r="D349" s="20" t="s">
        <v>16</v>
      </c>
      <c r="E349" s="20" t="s">
        <v>331</v>
      </c>
      <c r="F349" s="20" t="s">
        <v>2</v>
      </c>
      <c r="G349" s="5">
        <v>1407.2</v>
      </c>
    </row>
    <row r="350" spans="1:7" ht="39" x14ac:dyDescent="0.25">
      <c r="A350" s="23" t="s">
        <v>332</v>
      </c>
      <c r="B350" s="22" t="s">
        <v>6</v>
      </c>
      <c r="C350" s="13" t="s">
        <v>98</v>
      </c>
      <c r="D350" s="13" t="s">
        <v>16</v>
      </c>
      <c r="E350" s="13" t="s">
        <v>333</v>
      </c>
      <c r="F350" s="13"/>
      <c r="G350" s="9">
        <f>G351</f>
        <v>1247.0999999999999</v>
      </c>
    </row>
    <row r="351" spans="1:7" ht="25.5" x14ac:dyDescent="0.2">
      <c r="A351" s="21" t="s">
        <v>191</v>
      </c>
      <c r="B351" s="18" t="s">
        <v>6</v>
      </c>
      <c r="C351" s="20" t="s">
        <v>98</v>
      </c>
      <c r="D351" s="20" t="s">
        <v>16</v>
      </c>
      <c r="E351" s="20" t="s">
        <v>333</v>
      </c>
      <c r="F351" s="20" t="s">
        <v>190</v>
      </c>
      <c r="G351" s="5">
        <f>G352</f>
        <v>1247.0999999999999</v>
      </c>
    </row>
    <row r="352" spans="1:7" x14ac:dyDescent="0.2">
      <c r="A352" s="21" t="s">
        <v>189</v>
      </c>
      <c r="B352" s="18" t="s">
        <v>6</v>
      </c>
      <c r="C352" s="20" t="s">
        <v>98</v>
      </c>
      <c r="D352" s="20" t="s">
        <v>16</v>
      </c>
      <c r="E352" s="20" t="s">
        <v>333</v>
      </c>
      <c r="F352" s="20" t="s">
        <v>187</v>
      </c>
      <c r="G352" s="5">
        <v>1247.0999999999999</v>
      </c>
    </row>
    <row r="353" spans="1:7" ht="102" x14ac:dyDescent="0.2">
      <c r="A353" s="29" t="s">
        <v>506</v>
      </c>
      <c r="B353" s="18" t="s">
        <v>6</v>
      </c>
      <c r="C353" s="20" t="s">
        <v>98</v>
      </c>
      <c r="D353" s="20" t="s">
        <v>16</v>
      </c>
      <c r="E353" s="28" t="s">
        <v>547</v>
      </c>
      <c r="F353" s="20"/>
      <c r="G353" s="9">
        <f>G354</f>
        <v>27</v>
      </c>
    </row>
    <row r="354" spans="1:7" ht="25.5" x14ac:dyDescent="0.2">
      <c r="A354" s="21" t="s">
        <v>35</v>
      </c>
      <c r="B354" s="18" t="s">
        <v>6</v>
      </c>
      <c r="C354" s="20" t="s">
        <v>98</v>
      </c>
      <c r="D354" s="20" t="s">
        <v>16</v>
      </c>
      <c r="E354" s="27" t="s">
        <v>547</v>
      </c>
      <c r="F354" s="20" t="s">
        <v>34</v>
      </c>
      <c r="G354" s="5">
        <f>G355</f>
        <v>27</v>
      </c>
    </row>
    <row r="355" spans="1:7" ht="25.5" x14ac:dyDescent="0.2">
      <c r="A355" s="21" t="s">
        <v>33</v>
      </c>
      <c r="B355" s="18" t="s">
        <v>6</v>
      </c>
      <c r="C355" s="20" t="s">
        <v>98</v>
      </c>
      <c r="D355" s="20" t="s">
        <v>16</v>
      </c>
      <c r="E355" s="27" t="s">
        <v>547</v>
      </c>
      <c r="F355" s="20" t="s">
        <v>29</v>
      </c>
      <c r="G355" s="5">
        <v>27</v>
      </c>
    </row>
    <row r="356" spans="1:7" x14ac:dyDescent="0.2">
      <c r="A356" s="19" t="s">
        <v>96</v>
      </c>
      <c r="B356" s="18" t="s">
        <v>6</v>
      </c>
      <c r="C356" s="17">
        <v>10</v>
      </c>
      <c r="D356" s="17"/>
      <c r="E356" s="17"/>
      <c r="F356" s="17"/>
      <c r="G356" s="2">
        <f>G362+G370+G387+G399+G357</f>
        <v>82882.600000000006</v>
      </c>
    </row>
    <row r="357" spans="1:7" x14ac:dyDescent="0.2">
      <c r="A357" s="16" t="s">
        <v>95</v>
      </c>
      <c r="B357" s="7" t="s">
        <v>6</v>
      </c>
      <c r="C357" s="15" t="s">
        <v>57</v>
      </c>
      <c r="D357" s="15" t="s">
        <v>16</v>
      </c>
      <c r="E357" s="15"/>
      <c r="F357" s="15"/>
      <c r="G357" s="2">
        <f>G358</f>
        <v>753.9</v>
      </c>
    </row>
    <row r="358" spans="1:7" ht="13.5" x14ac:dyDescent="0.25">
      <c r="A358" s="14" t="s">
        <v>12</v>
      </c>
      <c r="B358" s="22" t="s">
        <v>6</v>
      </c>
      <c r="C358" s="13" t="s">
        <v>57</v>
      </c>
      <c r="D358" s="13" t="s">
        <v>16</v>
      </c>
      <c r="E358" s="28" t="s">
        <v>11</v>
      </c>
      <c r="F358" s="15"/>
      <c r="G358" s="9">
        <f>G359</f>
        <v>753.9</v>
      </c>
    </row>
    <row r="359" spans="1:7" x14ac:dyDescent="0.2">
      <c r="A359" s="8" t="s">
        <v>94</v>
      </c>
      <c r="B359" s="7" t="s">
        <v>6</v>
      </c>
      <c r="C359" s="6" t="s">
        <v>57</v>
      </c>
      <c r="D359" s="6" t="s">
        <v>16</v>
      </c>
      <c r="E359" s="27" t="s">
        <v>92</v>
      </c>
      <c r="F359" s="6"/>
      <c r="G359" s="5">
        <f>G360</f>
        <v>753.9</v>
      </c>
    </row>
    <row r="360" spans="1:7" x14ac:dyDescent="0.2">
      <c r="A360" s="21" t="s">
        <v>69</v>
      </c>
      <c r="B360" s="7" t="s">
        <v>6</v>
      </c>
      <c r="C360" s="6" t="s">
        <v>57</v>
      </c>
      <c r="D360" s="6" t="s">
        <v>16</v>
      </c>
      <c r="E360" s="27" t="s">
        <v>92</v>
      </c>
      <c r="F360" s="6" t="s">
        <v>68</v>
      </c>
      <c r="G360" s="5">
        <f>G361</f>
        <v>753.9</v>
      </c>
    </row>
    <row r="361" spans="1:7" x14ac:dyDescent="0.2">
      <c r="A361" s="21" t="s">
        <v>93</v>
      </c>
      <c r="B361" s="7" t="s">
        <v>6</v>
      </c>
      <c r="C361" s="6" t="s">
        <v>57</v>
      </c>
      <c r="D361" s="6" t="s">
        <v>16</v>
      </c>
      <c r="E361" s="27" t="s">
        <v>92</v>
      </c>
      <c r="F361" s="6" t="s">
        <v>91</v>
      </c>
      <c r="G361" s="5">
        <v>753.9</v>
      </c>
    </row>
    <row r="362" spans="1:7" x14ac:dyDescent="0.2">
      <c r="A362" s="37" t="s">
        <v>90</v>
      </c>
      <c r="B362" s="18" t="s">
        <v>6</v>
      </c>
      <c r="C362" s="36">
        <v>10</v>
      </c>
      <c r="D362" s="36" t="s">
        <v>31</v>
      </c>
      <c r="E362" s="36"/>
      <c r="F362" s="36"/>
      <c r="G362" s="2">
        <f>G364</f>
        <v>35924.199999999997</v>
      </c>
    </row>
    <row r="363" spans="1:7" ht="13.5" x14ac:dyDescent="0.25">
      <c r="A363" s="12" t="s">
        <v>12</v>
      </c>
      <c r="B363" s="22" t="s">
        <v>6</v>
      </c>
      <c r="C363" s="13" t="s">
        <v>57</v>
      </c>
      <c r="D363" s="13" t="s">
        <v>31</v>
      </c>
      <c r="E363" s="13" t="s">
        <v>11</v>
      </c>
      <c r="F363" s="36"/>
      <c r="G363" s="2">
        <f>G364</f>
        <v>35924.199999999997</v>
      </c>
    </row>
    <row r="364" spans="1:7" ht="39" x14ac:dyDescent="0.25">
      <c r="A364" s="23" t="s">
        <v>89</v>
      </c>
      <c r="B364" s="22" t="s">
        <v>6</v>
      </c>
      <c r="C364" s="13" t="s">
        <v>57</v>
      </c>
      <c r="D364" s="13" t="s">
        <v>31</v>
      </c>
      <c r="E364" s="13" t="s">
        <v>88</v>
      </c>
      <c r="F364" s="25"/>
      <c r="G364" s="9">
        <f>G365+G367</f>
        <v>35924.199999999997</v>
      </c>
    </row>
    <row r="365" spans="1:7" ht="25.5" x14ac:dyDescent="0.2">
      <c r="A365" s="26" t="s">
        <v>45</v>
      </c>
      <c r="B365" s="18" t="s">
        <v>6</v>
      </c>
      <c r="C365" s="24">
        <v>10</v>
      </c>
      <c r="D365" s="24" t="s">
        <v>31</v>
      </c>
      <c r="E365" s="20" t="s">
        <v>88</v>
      </c>
      <c r="F365" s="24" t="s">
        <v>44</v>
      </c>
      <c r="G365" s="5">
        <f>G366</f>
        <v>34924.199999999997</v>
      </c>
    </row>
    <row r="366" spans="1:7" x14ac:dyDescent="0.2">
      <c r="A366" s="34" t="s">
        <v>86</v>
      </c>
      <c r="B366" s="18" t="s">
        <v>6</v>
      </c>
      <c r="C366" s="24">
        <v>10</v>
      </c>
      <c r="D366" s="24" t="s">
        <v>31</v>
      </c>
      <c r="E366" s="20" t="s">
        <v>88</v>
      </c>
      <c r="F366" s="24" t="s">
        <v>84</v>
      </c>
      <c r="G366" s="5">
        <v>34924.199999999997</v>
      </c>
    </row>
    <row r="367" spans="1:7" ht="26.25" x14ac:dyDescent="0.25">
      <c r="A367" s="35" t="s">
        <v>87</v>
      </c>
      <c r="B367" s="22" t="s">
        <v>6</v>
      </c>
      <c r="C367" s="25">
        <v>10</v>
      </c>
      <c r="D367" s="25" t="s">
        <v>31</v>
      </c>
      <c r="E367" s="13" t="s">
        <v>85</v>
      </c>
      <c r="F367" s="25"/>
      <c r="G367" s="9">
        <f>G368</f>
        <v>1000</v>
      </c>
    </row>
    <row r="368" spans="1:7" ht="25.5" x14ac:dyDescent="0.2">
      <c r="A368" s="26" t="s">
        <v>45</v>
      </c>
      <c r="B368" s="18" t="s">
        <v>6</v>
      </c>
      <c r="C368" s="24">
        <v>10</v>
      </c>
      <c r="D368" s="24" t="s">
        <v>31</v>
      </c>
      <c r="E368" s="20" t="s">
        <v>85</v>
      </c>
      <c r="F368" s="24" t="s">
        <v>44</v>
      </c>
      <c r="G368" s="5">
        <f>G369</f>
        <v>1000</v>
      </c>
    </row>
    <row r="369" spans="1:7" x14ac:dyDescent="0.2">
      <c r="A369" s="34" t="s">
        <v>86</v>
      </c>
      <c r="B369" s="18" t="s">
        <v>6</v>
      </c>
      <c r="C369" s="24">
        <v>10</v>
      </c>
      <c r="D369" s="24" t="s">
        <v>31</v>
      </c>
      <c r="E369" s="20" t="s">
        <v>85</v>
      </c>
      <c r="F369" s="24" t="s">
        <v>84</v>
      </c>
      <c r="G369" s="5">
        <v>1000</v>
      </c>
    </row>
    <row r="370" spans="1:7" x14ac:dyDescent="0.2">
      <c r="A370" s="19" t="s">
        <v>83</v>
      </c>
      <c r="B370" s="18" t="s">
        <v>6</v>
      </c>
      <c r="C370" s="17">
        <v>10</v>
      </c>
      <c r="D370" s="17" t="s">
        <v>4</v>
      </c>
      <c r="E370" s="17"/>
      <c r="F370" s="17"/>
      <c r="G370" s="2">
        <f>G374+G371+G378+G381+G384</f>
        <v>9886</v>
      </c>
    </row>
    <row r="371" spans="1:7" ht="26.25" x14ac:dyDescent="0.25">
      <c r="A371" s="23" t="s">
        <v>82</v>
      </c>
      <c r="B371" s="33" t="s">
        <v>6</v>
      </c>
      <c r="C371" s="13" t="s">
        <v>57</v>
      </c>
      <c r="D371" s="13" t="s">
        <v>79</v>
      </c>
      <c r="E371" s="13" t="s">
        <v>81</v>
      </c>
      <c r="F371" s="13"/>
      <c r="G371" s="9">
        <f>G372</f>
        <v>106.2</v>
      </c>
    </row>
    <row r="372" spans="1:7" x14ac:dyDescent="0.2">
      <c r="A372" s="21" t="s">
        <v>69</v>
      </c>
      <c r="B372" s="17" t="s">
        <v>6</v>
      </c>
      <c r="C372" s="20" t="s">
        <v>57</v>
      </c>
      <c r="D372" s="20" t="s">
        <v>79</v>
      </c>
      <c r="E372" s="20" t="s">
        <v>81</v>
      </c>
      <c r="F372" s="32" t="s">
        <v>68</v>
      </c>
      <c r="G372" s="5">
        <f>G373</f>
        <v>106.2</v>
      </c>
    </row>
    <row r="373" spans="1:7" ht="25.5" x14ac:dyDescent="0.2">
      <c r="A373" s="8" t="s">
        <v>67</v>
      </c>
      <c r="B373" s="17" t="s">
        <v>6</v>
      </c>
      <c r="C373" s="20" t="s">
        <v>57</v>
      </c>
      <c r="D373" s="20" t="s">
        <v>79</v>
      </c>
      <c r="E373" s="20" t="s">
        <v>81</v>
      </c>
      <c r="F373" s="32" t="s">
        <v>64</v>
      </c>
      <c r="G373" s="5">
        <v>106.2</v>
      </c>
    </row>
    <row r="374" spans="1:7" ht="13.5" x14ac:dyDescent="0.25">
      <c r="A374" s="12" t="s">
        <v>12</v>
      </c>
      <c r="B374" s="22" t="s">
        <v>6</v>
      </c>
      <c r="C374" s="13" t="s">
        <v>57</v>
      </c>
      <c r="D374" s="13" t="s">
        <v>79</v>
      </c>
      <c r="E374" s="13" t="s">
        <v>11</v>
      </c>
      <c r="F374" s="17"/>
      <c r="G374" s="9">
        <f>G375</f>
        <v>1185.8</v>
      </c>
    </row>
    <row r="375" spans="1:7" ht="51.75" x14ac:dyDescent="0.25">
      <c r="A375" s="23" t="s">
        <v>80</v>
      </c>
      <c r="B375" s="33" t="s">
        <v>6</v>
      </c>
      <c r="C375" s="13" t="s">
        <v>57</v>
      </c>
      <c r="D375" s="13" t="s">
        <v>79</v>
      </c>
      <c r="E375" s="13" t="s">
        <v>78</v>
      </c>
      <c r="F375" s="13"/>
      <c r="G375" s="9">
        <f>G376</f>
        <v>1185.8</v>
      </c>
    </row>
    <row r="376" spans="1:7" x14ac:dyDescent="0.2">
      <c r="A376" s="21" t="s">
        <v>69</v>
      </c>
      <c r="B376" s="17" t="s">
        <v>6</v>
      </c>
      <c r="C376" s="20" t="s">
        <v>57</v>
      </c>
      <c r="D376" s="20" t="s">
        <v>79</v>
      </c>
      <c r="E376" s="20" t="s">
        <v>78</v>
      </c>
      <c r="F376" s="32" t="s">
        <v>68</v>
      </c>
      <c r="G376" s="31">
        <f>G377</f>
        <v>1185.8</v>
      </c>
    </row>
    <row r="377" spans="1:7" ht="25.5" x14ac:dyDescent="0.2">
      <c r="A377" s="8" t="s">
        <v>67</v>
      </c>
      <c r="B377" s="17" t="s">
        <v>6</v>
      </c>
      <c r="C377" s="20" t="s">
        <v>57</v>
      </c>
      <c r="D377" s="20" t="s">
        <v>79</v>
      </c>
      <c r="E377" s="20" t="s">
        <v>78</v>
      </c>
      <c r="F377" s="32" t="s">
        <v>64</v>
      </c>
      <c r="G377" s="31">
        <v>1185.8</v>
      </c>
    </row>
    <row r="378" spans="1:7" ht="51.75" x14ac:dyDescent="0.25">
      <c r="A378" s="12" t="s">
        <v>340</v>
      </c>
      <c r="B378" s="33" t="s">
        <v>6</v>
      </c>
      <c r="C378" s="13" t="s">
        <v>57</v>
      </c>
      <c r="D378" s="13" t="s">
        <v>79</v>
      </c>
      <c r="E378" s="13" t="s">
        <v>341</v>
      </c>
      <c r="F378" s="105"/>
      <c r="G378" s="40">
        <f>G379</f>
        <v>1722.5</v>
      </c>
    </row>
    <row r="379" spans="1:7" x14ac:dyDescent="0.2">
      <c r="A379" s="21" t="s">
        <v>69</v>
      </c>
      <c r="B379" s="17" t="s">
        <v>6</v>
      </c>
      <c r="C379" s="20" t="s">
        <v>57</v>
      </c>
      <c r="D379" s="20" t="s">
        <v>79</v>
      </c>
      <c r="E379" s="20" t="s">
        <v>341</v>
      </c>
      <c r="F379" s="32" t="s">
        <v>68</v>
      </c>
      <c r="G379" s="31">
        <f>G380</f>
        <v>1722.5</v>
      </c>
    </row>
    <row r="380" spans="1:7" ht="25.5" x14ac:dyDescent="0.2">
      <c r="A380" s="8" t="s">
        <v>67</v>
      </c>
      <c r="B380" s="17" t="s">
        <v>6</v>
      </c>
      <c r="C380" s="20" t="s">
        <v>57</v>
      </c>
      <c r="D380" s="20" t="s">
        <v>79</v>
      </c>
      <c r="E380" s="20" t="s">
        <v>341</v>
      </c>
      <c r="F380" s="32" t="s">
        <v>64</v>
      </c>
      <c r="G380" s="31">
        <v>1722.5</v>
      </c>
    </row>
    <row r="381" spans="1:7" ht="77.25" x14ac:dyDescent="0.25">
      <c r="A381" s="106" t="s">
        <v>342</v>
      </c>
      <c r="B381" s="33" t="s">
        <v>6</v>
      </c>
      <c r="C381" s="13" t="s">
        <v>57</v>
      </c>
      <c r="D381" s="13" t="s">
        <v>79</v>
      </c>
      <c r="E381" s="13" t="s">
        <v>343</v>
      </c>
      <c r="F381" s="105"/>
      <c r="G381" s="40">
        <f>G382</f>
        <v>5497.2</v>
      </c>
    </row>
    <row r="382" spans="1:7" x14ac:dyDescent="0.2">
      <c r="A382" s="21" t="s">
        <v>69</v>
      </c>
      <c r="B382" s="17" t="s">
        <v>6</v>
      </c>
      <c r="C382" s="20" t="s">
        <v>57</v>
      </c>
      <c r="D382" s="20" t="s">
        <v>79</v>
      </c>
      <c r="E382" s="20" t="s">
        <v>343</v>
      </c>
      <c r="F382" s="32" t="s">
        <v>68</v>
      </c>
      <c r="G382" s="31">
        <f>G383</f>
        <v>5497.2</v>
      </c>
    </row>
    <row r="383" spans="1:7" ht="25.5" x14ac:dyDescent="0.2">
      <c r="A383" s="8" t="s">
        <v>67</v>
      </c>
      <c r="B383" s="17" t="s">
        <v>6</v>
      </c>
      <c r="C383" s="20" t="s">
        <v>57</v>
      </c>
      <c r="D383" s="20" t="s">
        <v>79</v>
      </c>
      <c r="E383" s="20" t="s">
        <v>343</v>
      </c>
      <c r="F383" s="32" t="s">
        <v>64</v>
      </c>
      <c r="G383" s="31">
        <v>5497.2</v>
      </c>
    </row>
    <row r="384" spans="1:7" ht="90" x14ac:dyDescent="0.25">
      <c r="A384" s="106" t="s">
        <v>344</v>
      </c>
      <c r="B384" s="33" t="s">
        <v>6</v>
      </c>
      <c r="C384" s="13" t="s">
        <v>57</v>
      </c>
      <c r="D384" s="13" t="s">
        <v>79</v>
      </c>
      <c r="E384" s="13" t="s">
        <v>345</v>
      </c>
      <c r="F384" s="105"/>
      <c r="G384" s="40">
        <f>G385</f>
        <v>1374.3</v>
      </c>
    </row>
    <row r="385" spans="1:7" x14ac:dyDescent="0.2">
      <c r="A385" s="21" t="s">
        <v>69</v>
      </c>
      <c r="B385" s="17" t="s">
        <v>6</v>
      </c>
      <c r="C385" s="20" t="s">
        <v>57</v>
      </c>
      <c r="D385" s="20" t="s">
        <v>79</v>
      </c>
      <c r="E385" s="20" t="s">
        <v>345</v>
      </c>
      <c r="F385" s="32" t="s">
        <v>68</v>
      </c>
      <c r="G385" s="31">
        <f>G386</f>
        <v>1374.3</v>
      </c>
    </row>
    <row r="386" spans="1:7" ht="25.5" x14ac:dyDescent="0.2">
      <c r="A386" s="8" t="s">
        <v>67</v>
      </c>
      <c r="B386" s="17" t="s">
        <v>6</v>
      </c>
      <c r="C386" s="20" t="s">
        <v>57</v>
      </c>
      <c r="D386" s="20" t="s">
        <v>79</v>
      </c>
      <c r="E386" s="20" t="s">
        <v>345</v>
      </c>
      <c r="F386" s="32" t="s">
        <v>64</v>
      </c>
      <c r="G386" s="31">
        <v>1374.3</v>
      </c>
    </row>
    <row r="387" spans="1:7" x14ac:dyDescent="0.2">
      <c r="A387" s="19" t="s">
        <v>77</v>
      </c>
      <c r="B387" s="18" t="s">
        <v>6</v>
      </c>
      <c r="C387" s="17">
        <v>10</v>
      </c>
      <c r="D387" s="17" t="s">
        <v>66</v>
      </c>
      <c r="E387" s="17"/>
      <c r="F387" s="17"/>
      <c r="G387" s="2">
        <f>G388</f>
        <v>34194.9</v>
      </c>
    </row>
    <row r="388" spans="1:7" ht="13.5" x14ac:dyDescent="0.25">
      <c r="A388" s="12" t="s">
        <v>12</v>
      </c>
      <c r="B388" s="22" t="s">
        <v>6</v>
      </c>
      <c r="C388" s="13" t="s">
        <v>57</v>
      </c>
      <c r="D388" s="13" t="s">
        <v>66</v>
      </c>
      <c r="E388" s="13" t="s">
        <v>11</v>
      </c>
      <c r="F388" s="17"/>
      <c r="G388" s="5">
        <f>G389</f>
        <v>34194.9</v>
      </c>
    </row>
    <row r="389" spans="1:7" ht="39" x14ac:dyDescent="0.25">
      <c r="A389" s="23" t="s">
        <v>76</v>
      </c>
      <c r="B389" s="22" t="s">
        <v>6</v>
      </c>
      <c r="C389" s="13" t="s">
        <v>57</v>
      </c>
      <c r="D389" s="13" t="s">
        <v>66</v>
      </c>
      <c r="E389" s="13" t="s">
        <v>75</v>
      </c>
      <c r="F389" s="20"/>
      <c r="G389" s="5">
        <f>G390+G393+G396</f>
        <v>34194.9</v>
      </c>
    </row>
    <row r="390" spans="1:7" ht="25.5" x14ac:dyDescent="0.2">
      <c r="A390" s="30" t="s">
        <v>74</v>
      </c>
      <c r="B390" s="18" t="s">
        <v>6</v>
      </c>
      <c r="C390" s="24" t="s">
        <v>57</v>
      </c>
      <c r="D390" s="24" t="s">
        <v>66</v>
      </c>
      <c r="E390" s="13" t="s">
        <v>73</v>
      </c>
      <c r="F390" s="24"/>
      <c r="G390" s="5">
        <f>G391</f>
        <v>9129.6</v>
      </c>
    </row>
    <row r="391" spans="1:7" x14ac:dyDescent="0.2">
      <c r="A391" s="21" t="s">
        <v>69</v>
      </c>
      <c r="B391" s="18" t="s">
        <v>6</v>
      </c>
      <c r="C391" s="24" t="s">
        <v>57</v>
      </c>
      <c r="D391" s="24" t="s">
        <v>66</v>
      </c>
      <c r="E391" s="20" t="s">
        <v>73</v>
      </c>
      <c r="F391" s="24" t="s">
        <v>68</v>
      </c>
      <c r="G391" s="5">
        <f>G392</f>
        <v>9129.6</v>
      </c>
    </row>
    <row r="392" spans="1:7" ht="25.5" x14ac:dyDescent="0.2">
      <c r="A392" s="8" t="s">
        <v>67</v>
      </c>
      <c r="B392" s="18" t="s">
        <v>6</v>
      </c>
      <c r="C392" s="24" t="s">
        <v>57</v>
      </c>
      <c r="D392" s="24" t="s">
        <v>66</v>
      </c>
      <c r="E392" s="20" t="s">
        <v>73</v>
      </c>
      <c r="F392" s="24" t="s">
        <v>64</v>
      </c>
      <c r="G392" s="5">
        <v>9129.6</v>
      </c>
    </row>
    <row r="393" spans="1:7" x14ac:dyDescent="0.2">
      <c r="A393" s="30" t="s">
        <v>72</v>
      </c>
      <c r="B393" s="18" t="s">
        <v>6</v>
      </c>
      <c r="C393" s="24">
        <v>10</v>
      </c>
      <c r="D393" s="24" t="s">
        <v>66</v>
      </c>
      <c r="E393" s="13" t="s">
        <v>71</v>
      </c>
      <c r="F393" s="24"/>
      <c r="G393" s="5">
        <f>G394</f>
        <v>13084.9</v>
      </c>
    </row>
    <row r="394" spans="1:7" ht="25.5" x14ac:dyDescent="0.2">
      <c r="A394" s="21" t="s">
        <v>35</v>
      </c>
      <c r="B394" s="18" t="s">
        <v>6</v>
      </c>
      <c r="C394" s="24">
        <v>10</v>
      </c>
      <c r="D394" s="24" t="s">
        <v>66</v>
      </c>
      <c r="E394" s="20" t="s">
        <v>71</v>
      </c>
      <c r="F394" s="24" t="s">
        <v>34</v>
      </c>
      <c r="G394" s="5">
        <f>G395</f>
        <v>13084.9</v>
      </c>
    </row>
    <row r="395" spans="1:7" ht="25.5" x14ac:dyDescent="0.2">
      <c r="A395" s="21" t="s">
        <v>33</v>
      </c>
      <c r="B395" s="18" t="s">
        <v>6</v>
      </c>
      <c r="C395" s="24">
        <v>10</v>
      </c>
      <c r="D395" s="24" t="s">
        <v>66</v>
      </c>
      <c r="E395" s="20" t="s">
        <v>71</v>
      </c>
      <c r="F395" s="24" t="s">
        <v>29</v>
      </c>
      <c r="G395" s="5">
        <v>13084.9</v>
      </c>
    </row>
    <row r="396" spans="1:7" x14ac:dyDescent="0.2">
      <c r="A396" s="30" t="s">
        <v>70</v>
      </c>
      <c r="B396" s="18" t="s">
        <v>6</v>
      </c>
      <c r="C396" s="24">
        <v>10</v>
      </c>
      <c r="D396" s="24" t="s">
        <v>66</v>
      </c>
      <c r="E396" s="13" t="s">
        <v>65</v>
      </c>
      <c r="F396" s="24"/>
      <c r="G396" s="5">
        <f>G397</f>
        <v>11980.4</v>
      </c>
    </row>
    <row r="397" spans="1:7" x14ac:dyDescent="0.2">
      <c r="A397" s="21" t="s">
        <v>69</v>
      </c>
      <c r="B397" s="18" t="s">
        <v>6</v>
      </c>
      <c r="C397" s="24">
        <v>10</v>
      </c>
      <c r="D397" s="24" t="s">
        <v>66</v>
      </c>
      <c r="E397" s="20" t="s">
        <v>65</v>
      </c>
      <c r="F397" s="24" t="s">
        <v>68</v>
      </c>
      <c r="G397" s="5">
        <f>G398</f>
        <v>11980.4</v>
      </c>
    </row>
    <row r="398" spans="1:7" ht="25.5" x14ac:dyDescent="0.2">
      <c r="A398" s="8" t="s">
        <v>67</v>
      </c>
      <c r="B398" s="18" t="s">
        <v>6</v>
      </c>
      <c r="C398" s="24">
        <v>10</v>
      </c>
      <c r="D398" s="24" t="s">
        <v>66</v>
      </c>
      <c r="E398" s="20" t="s">
        <v>65</v>
      </c>
      <c r="F398" s="24" t="s">
        <v>64</v>
      </c>
      <c r="G398" s="5">
        <v>11980.4</v>
      </c>
    </row>
    <row r="399" spans="1:7" x14ac:dyDescent="0.2">
      <c r="A399" s="19" t="s">
        <v>63</v>
      </c>
      <c r="B399" s="18" t="s">
        <v>6</v>
      </c>
      <c r="C399" s="17">
        <v>10</v>
      </c>
      <c r="D399" s="17" t="s">
        <v>56</v>
      </c>
      <c r="E399" s="17"/>
      <c r="F399" s="17"/>
      <c r="G399" s="2">
        <f>G406+G418+G400</f>
        <v>2123.6</v>
      </c>
    </row>
    <row r="400" spans="1:7" ht="39" x14ac:dyDescent="0.25">
      <c r="A400" s="23" t="s">
        <v>62</v>
      </c>
      <c r="B400" s="22" t="s">
        <v>6</v>
      </c>
      <c r="C400" s="13" t="s">
        <v>57</v>
      </c>
      <c r="D400" s="13" t="s">
        <v>56</v>
      </c>
      <c r="E400" s="13" t="s">
        <v>61</v>
      </c>
      <c r="F400" s="13"/>
      <c r="G400" s="9">
        <f>G401+G403+G405</f>
        <v>260</v>
      </c>
    </row>
    <row r="401" spans="1:7" ht="25.5" x14ac:dyDescent="0.2">
      <c r="A401" s="21" t="s">
        <v>35</v>
      </c>
      <c r="B401" s="18" t="s">
        <v>6</v>
      </c>
      <c r="C401" s="20" t="s">
        <v>57</v>
      </c>
      <c r="D401" s="20" t="s">
        <v>56</v>
      </c>
      <c r="E401" s="20" t="s">
        <v>61</v>
      </c>
      <c r="F401" s="20" t="s">
        <v>34</v>
      </c>
      <c r="G401" s="5">
        <f>G402</f>
        <v>80</v>
      </c>
    </row>
    <row r="402" spans="1:7" ht="25.5" x14ac:dyDescent="0.2">
      <c r="A402" s="21" t="s">
        <v>33</v>
      </c>
      <c r="B402" s="18" t="s">
        <v>6</v>
      </c>
      <c r="C402" s="20" t="s">
        <v>57</v>
      </c>
      <c r="D402" s="20" t="s">
        <v>56</v>
      </c>
      <c r="E402" s="20" t="s">
        <v>61</v>
      </c>
      <c r="F402" s="20" t="s">
        <v>29</v>
      </c>
      <c r="G402" s="5">
        <v>80</v>
      </c>
    </row>
    <row r="403" spans="1:7" ht="25.5" x14ac:dyDescent="0.2">
      <c r="A403" s="26" t="s">
        <v>45</v>
      </c>
      <c r="B403" s="18" t="s">
        <v>6</v>
      </c>
      <c r="C403" s="20" t="s">
        <v>57</v>
      </c>
      <c r="D403" s="20" t="s">
        <v>56</v>
      </c>
      <c r="E403" s="20" t="s">
        <v>61</v>
      </c>
      <c r="F403" s="20" t="s">
        <v>44</v>
      </c>
      <c r="G403" s="5">
        <f>G404</f>
        <v>30</v>
      </c>
    </row>
    <row r="404" spans="1:7" x14ac:dyDescent="0.2">
      <c r="A404" s="34" t="s">
        <v>86</v>
      </c>
      <c r="B404" s="18" t="s">
        <v>6</v>
      </c>
      <c r="C404" s="20" t="s">
        <v>57</v>
      </c>
      <c r="D404" s="20" t="s">
        <v>56</v>
      </c>
      <c r="E404" s="20" t="s">
        <v>61</v>
      </c>
      <c r="F404" s="20" t="s">
        <v>84</v>
      </c>
      <c r="G404" s="5">
        <v>30</v>
      </c>
    </row>
    <row r="405" spans="1:7" x14ac:dyDescent="0.2">
      <c r="A405" s="21" t="s">
        <v>43</v>
      </c>
      <c r="B405" s="18" t="s">
        <v>6</v>
      </c>
      <c r="C405" s="20" t="s">
        <v>57</v>
      </c>
      <c r="D405" s="20" t="s">
        <v>56</v>
      </c>
      <c r="E405" s="20" t="s">
        <v>61</v>
      </c>
      <c r="F405" s="20" t="s">
        <v>40</v>
      </c>
      <c r="G405" s="5">
        <v>150</v>
      </c>
    </row>
    <row r="406" spans="1:7" ht="13.5" x14ac:dyDescent="0.25">
      <c r="A406" s="14" t="s">
        <v>12</v>
      </c>
      <c r="B406" s="22" t="s">
        <v>6</v>
      </c>
      <c r="C406" s="13" t="s">
        <v>57</v>
      </c>
      <c r="D406" s="13" t="s">
        <v>56</v>
      </c>
      <c r="E406" s="13" t="s">
        <v>11</v>
      </c>
      <c r="F406" s="20"/>
      <c r="G406" s="9">
        <f>G407+G410+G415</f>
        <v>1071.5999999999999</v>
      </c>
    </row>
    <row r="407" spans="1:7" ht="25.5" x14ac:dyDescent="0.2">
      <c r="A407" s="21" t="s">
        <v>60</v>
      </c>
      <c r="B407" s="18" t="s">
        <v>6</v>
      </c>
      <c r="C407" s="20" t="s">
        <v>57</v>
      </c>
      <c r="D407" s="20" t="s">
        <v>56</v>
      </c>
      <c r="E407" s="27" t="s">
        <v>59</v>
      </c>
      <c r="F407" s="20"/>
      <c r="G407" s="5">
        <f>G408</f>
        <v>506.6</v>
      </c>
    </row>
    <row r="408" spans="1:7" ht="25.5" x14ac:dyDescent="0.2">
      <c r="A408" s="21" t="s">
        <v>35</v>
      </c>
      <c r="B408" s="18" t="s">
        <v>6</v>
      </c>
      <c r="C408" s="20" t="s">
        <v>57</v>
      </c>
      <c r="D408" s="20" t="s">
        <v>56</v>
      </c>
      <c r="E408" s="27" t="s">
        <v>59</v>
      </c>
      <c r="F408" s="20" t="s">
        <v>34</v>
      </c>
      <c r="G408" s="5">
        <f>G409</f>
        <v>506.6</v>
      </c>
    </row>
    <row r="409" spans="1:7" ht="25.5" x14ac:dyDescent="0.2">
      <c r="A409" s="21" t="s">
        <v>33</v>
      </c>
      <c r="B409" s="18" t="s">
        <v>6</v>
      </c>
      <c r="C409" s="20" t="s">
        <v>57</v>
      </c>
      <c r="D409" s="20" t="s">
        <v>56</v>
      </c>
      <c r="E409" s="27" t="s">
        <v>59</v>
      </c>
      <c r="F409" s="20" t="s">
        <v>29</v>
      </c>
      <c r="G409" s="5">
        <v>506.6</v>
      </c>
    </row>
    <row r="410" spans="1:7" ht="102.75" x14ac:dyDescent="0.25">
      <c r="A410" s="29" t="s">
        <v>506</v>
      </c>
      <c r="B410" s="22" t="s">
        <v>6</v>
      </c>
      <c r="C410" s="13" t="s">
        <v>57</v>
      </c>
      <c r="D410" s="13" t="s">
        <v>56</v>
      </c>
      <c r="E410" s="28" t="s">
        <v>547</v>
      </c>
      <c r="F410" s="13"/>
      <c r="G410" s="9">
        <f>G411+G413</f>
        <v>320</v>
      </c>
    </row>
    <row r="411" spans="1:7" ht="25.5" x14ac:dyDescent="0.2">
      <c r="A411" s="21" t="s">
        <v>35</v>
      </c>
      <c r="B411" s="18" t="s">
        <v>6</v>
      </c>
      <c r="C411" s="20" t="s">
        <v>57</v>
      </c>
      <c r="D411" s="20" t="s">
        <v>56</v>
      </c>
      <c r="E411" s="27" t="s">
        <v>547</v>
      </c>
      <c r="F411" s="20" t="s">
        <v>34</v>
      </c>
      <c r="G411" s="5">
        <f>G412</f>
        <v>20</v>
      </c>
    </row>
    <row r="412" spans="1:7" ht="25.5" x14ac:dyDescent="0.2">
      <c r="A412" s="21" t="s">
        <v>33</v>
      </c>
      <c r="B412" s="18" t="s">
        <v>6</v>
      </c>
      <c r="C412" s="20" t="s">
        <v>57</v>
      </c>
      <c r="D412" s="20" t="s">
        <v>56</v>
      </c>
      <c r="E412" s="27" t="s">
        <v>547</v>
      </c>
      <c r="F412" s="20" t="s">
        <v>29</v>
      </c>
      <c r="G412" s="5">
        <v>20</v>
      </c>
    </row>
    <row r="413" spans="1:7" ht="25.5" x14ac:dyDescent="0.2">
      <c r="A413" s="26" t="s">
        <v>45</v>
      </c>
      <c r="B413" s="18" t="s">
        <v>6</v>
      </c>
      <c r="C413" s="20" t="s">
        <v>57</v>
      </c>
      <c r="D413" s="20" t="s">
        <v>56</v>
      </c>
      <c r="E413" s="27" t="s">
        <v>547</v>
      </c>
      <c r="F413" s="20" t="s">
        <v>44</v>
      </c>
      <c r="G413" s="5">
        <f>G414</f>
        <v>300</v>
      </c>
    </row>
    <row r="414" spans="1:7" x14ac:dyDescent="0.2">
      <c r="A414" s="34" t="s">
        <v>86</v>
      </c>
      <c r="B414" s="18" t="s">
        <v>6</v>
      </c>
      <c r="C414" s="20" t="s">
        <v>57</v>
      </c>
      <c r="D414" s="20" t="s">
        <v>56</v>
      </c>
      <c r="E414" s="27" t="s">
        <v>547</v>
      </c>
      <c r="F414" s="20" t="s">
        <v>84</v>
      </c>
      <c r="G414" s="5">
        <v>300</v>
      </c>
    </row>
    <row r="415" spans="1:7" ht="114.75" x14ac:dyDescent="0.2">
      <c r="A415" s="29" t="s">
        <v>545</v>
      </c>
      <c r="B415" s="18" t="s">
        <v>6</v>
      </c>
      <c r="C415" s="20" t="s">
        <v>57</v>
      </c>
      <c r="D415" s="20" t="s">
        <v>56</v>
      </c>
      <c r="E415" s="28" t="s">
        <v>546</v>
      </c>
      <c r="F415" s="20"/>
      <c r="G415" s="5">
        <f>G416</f>
        <v>245</v>
      </c>
    </row>
    <row r="416" spans="1:7" ht="25.5" x14ac:dyDescent="0.2">
      <c r="A416" s="26" t="s">
        <v>45</v>
      </c>
      <c r="B416" s="18" t="s">
        <v>6</v>
      </c>
      <c r="C416" s="20" t="s">
        <v>57</v>
      </c>
      <c r="D416" s="20" t="s">
        <v>56</v>
      </c>
      <c r="E416" s="27" t="s">
        <v>546</v>
      </c>
      <c r="F416" s="20" t="s">
        <v>44</v>
      </c>
      <c r="G416" s="5">
        <f>G417</f>
        <v>245</v>
      </c>
    </row>
    <row r="417" spans="1:7" x14ac:dyDescent="0.2">
      <c r="A417" s="34" t="s">
        <v>86</v>
      </c>
      <c r="B417" s="18" t="s">
        <v>6</v>
      </c>
      <c r="C417" s="20" t="s">
        <v>57</v>
      </c>
      <c r="D417" s="20" t="s">
        <v>56</v>
      </c>
      <c r="E417" s="27" t="s">
        <v>546</v>
      </c>
      <c r="F417" s="20" t="s">
        <v>84</v>
      </c>
      <c r="G417" s="5">
        <v>245</v>
      </c>
    </row>
    <row r="418" spans="1:7" ht="39" x14ac:dyDescent="0.25">
      <c r="A418" s="23" t="s">
        <v>58</v>
      </c>
      <c r="B418" s="11" t="s">
        <v>6</v>
      </c>
      <c r="C418" s="13" t="s">
        <v>57</v>
      </c>
      <c r="D418" s="13" t="s">
        <v>56</v>
      </c>
      <c r="E418" s="10" t="s">
        <v>55</v>
      </c>
      <c r="F418" s="10"/>
      <c r="G418" s="5">
        <f>G419</f>
        <v>792</v>
      </c>
    </row>
    <row r="419" spans="1:7" ht="25.5" x14ac:dyDescent="0.2">
      <c r="A419" s="21" t="s">
        <v>35</v>
      </c>
      <c r="B419" s="7" t="s">
        <v>6</v>
      </c>
      <c r="C419" s="20" t="s">
        <v>57</v>
      </c>
      <c r="D419" s="20" t="s">
        <v>56</v>
      </c>
      <c r="E419" s="6" t="s">
        <v>55</v>
      </c>
      <c r="F419" s="20" t="s">
        <v>34</v>
      </c>
      <c r="G419" s="5">
        <f>G420</f>
        <v>792</v>
      </c>
    </row>
    <row r="420" spans="1:7" ht="25.5" x14ac:dyDescent="0.2">
      <c r="A420" s="21" t="s">
        <v>33</v>
      </c>
      <c r="B420" s="7" t="s">
        <v>6</v>
      </c>
      <c r="C420" s="20" t="s">
        <v>57</v>
      </c>
      <c r="D420" s="20" t="s">
        <v>56</v>
      </c>
      <c r="E420" s="6" t="s">
        <v>55</v>
      </c>
      <c r="F420" s="20" t="s">
        <v>29</v>
      </c>
      <c r="G420" s="5">
        <v>792</v>
      </c>
    </row>
    <row r="421" spans="1:7" x14ac:dyDescent="0.2">
      <c r="A421" s="19" t="s">
        <v>54</v>
      </c>
      <c r="B421" s="18" t="s">
        <v>6</v>
      </c>
      <c r="C421" s="17" t="s">
        <v>42</v>
      </c>
      <c r="D421" s="17"/>
      <c r="E421" s="17"/>
      <c r="F421" s="17"/>
      <c r="G421" s="2">
        <f>G422</f>
        <v>1796.3</v>
      </c>
    </row>
    <row r="422" spans="1:7" x14ac:dyDescent="0.2">
      <c r="A422" s="19" t="s">
        <v>53</v>
      </c>
      <c r="B422" s="18" t="s">
        <v>6</v>
      </c>
      <c r="C422" s="17" t="s">
        <v>42</v>
      </c>
      <c r="D422" s="17" t="s">
        <v>16</v>
      </c>
      <c r="E422" s="17"/>
      <c r="F422" s="17"/>
      <c r="G422" s="2">
        <f>G423</f>
        <v>1796.3</v>
      </c>
    </row>
    <row r="423" spans="1:7" ht="26.25" x14ac:dyDescent="0.25">
      <c r="A423" s="23" t="s">
        <v>52</v>
      </c>
      <c r="B423" s="22" t="s">
        <v>6</v>
      </c>
      <c r="C423" s="13" t="s">
        <v>42</v>
      </c>
      <c r="D423" s="13" t="s">
        <v>16</v>
      </c>
      <c r="E423" s="13" t="s">
        <v>51</v>
      </c>
      <c r="F423" s="13"/>
      <c r="G423" s="9">
        <f>G424+G429+G432</f>
        <v>1796.3</v>
      </c>
    </row>
    <row r="424" spans="1:7" ht="13.5" x14ac:dyDescent="0.25">
      <c r="A424" s="23" t="s">
        <v>50</v>
      </c>
      <c r="B424" s="22" t="s">
        <v>6</v>
      </c>
      <c r="C424" s="13" t="s">
        <v>42</v>
      </c>
      <c r="D424" s="13" t="s">
        <v>16</v>
      </c>
      <c r="E424" s="13" t="s">
        <v>49</v>
      </c>
      <c r="F424" s="13"/>
      <c r="G424" s="9">
        <f>G427+G425</f>
        <v>1691</v>
      </c>
    </row>
    <row r="425" spans="1:7" ht="25.5" x14ac:dyDescent="0.2">
      <c r="A425" s="21" t="s">
        <v>35</v>
      </c>
      <c r="B425" s="18" t="s">
        <v>6</v>
      </c>
      <c r="C425" s="20" t="s">
        <v>42</v>
      </c>
      <c r="D425" s="20" t="s">
        <v>16</v>
      </c>
      <c r="E425" s="20" t="s">
        <v>49</v>
      </c>
      <c r="F425" s="20" t="s">
        <v>34</v>
      </c>
      <c r="G425" s="5">
        <f>G426</f>
        <v>0</v>
      </c>
    </row>
    <row r="426" spans="1:7" ht="25.5" x14ac:dyDescent="0.2">
      <c r="A426" s="21" t="s">
        <v>33</v>
      </c>
      <c r="B426" s="18" t="s">
        <v>6</v>
      </c>
      <c r="C426" s="20" t="s">
        <v>42</v>
      </c>
      <c r="D426" s="20" t="s">
        <v>16</v>
      </c>
      <c r="E426" s="20" t="s">
        <v>49</v>
      </c>
      <c r="F426" s="20" t="s">
        <v>29</v>
      </c>
      <c r="G426" s="5">
        <v>0</v>
      </c>
    </row>
    <row r="427" spans="1:7" ht="25.5" x14ac:dyDescent="0.2">
      <c r="A427" s="26" t="s">
        <v>45</v>
      </c>
      <c r="B427" s="18" t="s">
        <v>6</v>
      </c>
      <c r="C427" s="20" t="s">
        <v>42</v>
      </c>
      <c r="D427" s="20" t="s">
        <v>16</v>
      </c>
      <c r="E427" s="20" t="s">
        <v>49</v>
      </c>
      <c r="F427" s="20" t="s">
        <v>44</v>
      </c>
      <c r="G427" s="5">
        <f>G428</f>
        <v>1691</v>
      </c>
    </row>
    <row r="428" spans="1:7" x14ac:dyDescent="0.2">
      <c r="A428" s="21" t="s">
        <v>43</v>
      </c>
      <c r="B428" s="18" t="s">
        <v>6</v>
      </c>
      <c r="C428" s="20" t="s">
        <v>42</v>
      </c>
      <c r="D428" s="20" t="s">
        <v>16</v>
      </c>
      <c r="E428" s="20" t="s">
        <v>49</v>
      </c>
      <c r="F428" s="20" t="s">
        <v>40</v>
      </c>
      <c r="G428" s="5">
        <v>1691</v>
      </c>
    </row>
    <row r="429" spans="1:7" ht="51" x14ac:dyDescent="0.2">
      <c r="A429" s="23" t="s">
        <v>48</v>
      </c>
      <c r="B429" s="18" t="s">
        <v>6</v>
      </c>
      <c r="C429" s="20" t="s">
        <v>42</v>
      </c>
      <c r="D429" s="20" t="s">
        <v>16</v>
      </c>
      <c r="E429" s="13" t="s">
        <v>47</v>
      </c>
      <c r="F429" s="13"/>
      <c r="G429" s="9">
        <f>G430</f>
        <v>100</v>
      </c>
    </row>
    <row r="430" spans="1:7" ht="25.5" x14ac:dyDescent="0.2">
      <c r="A430" s="26" t="s">
        <v>45</v>
      </c>
      <c r="B430" s="18" t="s">
        <v>6</v>
      </c>
      <c r="C430" s="20" t="s">
        <v>42</v>
      </c>
      <c r="D430" s="20" t="s">
        <v>16</v>
      </c>
      <c r="E430" s="20" t="s">
        <v>47</v>
      </c>
      <c r="F430" s="20" t="s">
        <v>44</v>
      </c>
      <c r="G430" s="5">
        <f>G431</f>
        <v>100</v>
      </c>
    </row>
    <row r="431" spans="1:7" x14ac:dyDescent="0.2">
      <c r="A431" s="21" t="s">
        <v>43</v>
      </c>
      <c r="B431" s="18" t="s">
        <v>6</v>
      </c>
      <c r="C431" s="20" t="s">
        <v>42</v>
      </c>
      <c r="D431" s="20" t="s">
        <v>16</v>
      </c>
      <c r="E431" s="20" t="s">
        <v>47</v>
      </c>
      <c r="F431" s="20" t="s">
        <v>40</v>
      </c>
      <c r="G431" s="5">
        <v>100</v>
      </c>
    </row>
    <row r="432" spans="1:7" ht="51" x14ac:dyDescent="0.2">
      <c r="A432" s="23" t="s">
        <v>46</v>
      </c>
      <c r="B432" s="18" t="s">
        <v>6</v>
      </c>
      <c r="C432" s="20" t="s">
        <v>42</v>
      </c>
      <c r="D432" s="20" t="s">
        <v>16</v>
      </c>
      <c r="E432" s="13" t="s">
        <v>41</v>
      </c>
      <c r="F432" s="13"/>
      <c r="G432" s="9">
        <f>G433</f>
        <v>5.3</v>
      </c>
    </row>
    <row r="433" spans="1:7" ht="25.5" x14ac:dyDescent="0.2">
      <c r="A433" s="26" t="s">
        <v>45</v>
      </c>
      <c r="B433" s="18" t="s">
        <v>6</v>
      </c>
      <c r="C433" s="20" t="s">
        <v>42</v>
      </c>
      <c r="D433" s="20" t="s">
        <v>16</v>
      </c>
      <c r="E433" s="20" t="s">
        <v>41</v>
      </c>
      <c r="F433" s="20" t="s">
        <v>44</v>
      </c>
      <c r="G433" s="5">
        <f>G434</f>
        <v>5.3</v>
      </c>
    </row>
    <row r="434" spans="1:7" x14ac:dyDescent="0.2">
      <c r="A434" s="21" t="s">
        <v>43</v>
      </c>
      <c r="B434" s="18" t="s">
        <v>6</v>
      </c>
      <c r="C434" s="20" t="s">
        <v>42</v>
      </c>
      <c r="D434" s="20" t="s">
        <v>16</v>
      </c>
      <c r="E434" s="20" t="s">
        <v>41</v>
      </c>
      <c r="F434" s="20" t="s">
        <v>40</v>
      </c>
      <c r="G434" s="5">
        <v>5.3</v>
      </c>
    </row>
    <row r="435" spans="1:7" x14ac:dyDescent="0.2">
      <c r="A435" s="19" t="s">
        <v>39</v>
      </c>
      <c r="B435" s="18" t="s">
        <v>6</v>
      </c>
      <c r="C435" s="17" t="s">
        <v>32</v>
      </c>
      <c r="D435" s="17"/>
      <c r="E435" s="17"/>
      <c r="F435" s="17"/>
      <c r="G435" s="2">
        <f>G436+G440</f>
        <v>1165</v>
      </c>
    </row>
    <row r="436" spans="1:7" x14ac:dyDescent="0.2">
      <c r="A436" s="19" t="s">
        <v>38</v>
      </c>
      <c r="B436" s="18" t="s">
        <v>6</v>
      </c>
      <c r="C436" s="17" t="s">
        <v>32</v>
      </c>
      <c r="D436" s="17" t="s">
        <v>16</v>
      </c>
      <c r="E436" s="17"/>
      <c r="F436" s="17"/>
      <c r="G436" s="2">
        <f>G437</f>
        <v>950</v>
      </c>
    </row>
    <row r="437" spans="1:7" ht="26.25" x14ac:dyDescent="0.25">
      <c r="A437" s="23" t="s">
        <v>36</v>
      </c>
      <c r="B437" s="22" t="s">
        <v>6</v>
      </c>
      <c r="C437" s="25" t="s">
        <v>32</v>
      </c>
      <c r="D437" s="25" t="s">
        <v>16</v>
      </c>
      <c r="E437" s="13" t="s">
        <v>30</v>
      </c>
      <c r="F437" s="13"/>
      <c r="G437" s="9">
        <f>G438</f>
        <v>950</v>
      </c>
    </row>
    <row r="438" spans="1:7" ht="25.5" x14ac:dyDescent="0.2">
      <c r="A438" s="21" t="s">
        <v>35</v>
      </c>
      <c r="B438" s="18" t="s">
        <v>6</v>
      </c>
      <c r="C438" s="24" t="s">
        <v>32</v>
      </c>
      <c r="D438" s="24" t="s">
        <v>16</v>
      </c>
      <c r="E438" s="20" t="s">
        <v>30</v>
      </c>
      <c r="F438" s="20" t="s">
        <v>34</v>
      </c>
      <c r="G438" s="5">
        <f>G439</f>
        <v>950</v>
      </c>
    </row>
    <row r="439" spans="1:7" ht="25.5" x14ac:dyDescent="0.2">
      <c r="A439" s="21" t="s">
        <v>33</v>
      </c>
      <c r="B439" s="18" t="s">
        <v>6</v>
      </c>
      <c r="C439" s="24" t="s">
        <v>32</v>
      </c>
      <c r="D439" s="24" t="s">
        <v>16</v>
      </c>
      <c r="E439" s="20" t="s">
        <v>30</v>
      </c>
      <c r="F439" s="20" t="s">
        <v>29</v>
      </c>
      <c r="G439" s="5">
        <v>950</v>
      </c>
    </row>
    <row r="440" spans="1:7" x14ac:dyDescent="0.2">
      <c r="A440" s="19" t="s">
        <v>37</v>
      </c>
      <c r="B440" s="18" t="s">
        <v>6</v>
      </c>
      <c r="C440" s="17" t="s">
        <v>32</v>
      </c>
      <c r="D440" s="17" t="s">
        <v>31</v>
      </c>
      <c r="E440" s="17"/>
      <c r="F440" s="17"/>
      <c r="G440" s="2">
        <f>G441</f>
        <v>215</v>
      </c>
    </row>
    <row r="441" spans="1:7" ht="26.25" x14ac:dyDescent="0.25">
      <c r="A441" s="23" t="s">
        <v>36</v>
      </c>
      <c r="B441" s="22" t="s">
        <v>6</v>
      </c>
      <c r="C441" s="13" t="s">
        <v>32</v>
      </c>
      <c r="D441" s="13" t="s">
        <v>31</v>
      </c>
      <c r="E441" s="13" t="s">
        <v>30</v>
      </c>
      <c r="F441" s="13"/>
      <c r="G441" s="9">
        <f>G442</f>
        <v>215</v>
      </c>
    </row>
    <row r="442" spans="1:7" ht="25.5" x14ac:dyDescent="0.2">
      <c r="A442" s="21" t="s">
        <v>35</v>
      </c>
      <c r="B442" s="18" t="s">
        <v>6</v>
      </c>
      <c r="C442" s="20" t="s">
        <v>32</v>
      </c>
      <c r="D442" s="20" t="s">
        <v>31</v>
      </c>
      <c r="E442" s="20" t="s">
        <v>30</v>
      </c>
      <c r="F442" s="20" t="s">
        <v>34</v>
      </c>
      <c r="G442" s="5">
        <f>G443</f>
        <v>215</v>
      </c>
    </row>
    <row r="443" spans="1:7" ht="25.5" x14ac:dyDescent="0.2">
      <c r="A443" s="21" t="s">
        <v>33</v>
      </c>
      <c r="B443" s="18" t="s">
        <v>6</v>
      </c>
      <c r="C443" s="20" t="s">
        <v>32</v>
      </c>
      <c r="D443" s="20" t="s">
        <v>31</v>
      </c>
      <c r="E443" s="20" t="s">
        <v>30</v>
      </c>
      <c r="F443" s="20" t="s">
        <v>29</v>
      </c>
      <c r="G443" s="5">
        <v>215</v>
      </c>
    </row>
    <row r="444" spans="1:7" x14ac:dyDescent="0.2">
      <c r="A444" s="19" t="s">
        <v>28</v>
      </c>
      <c r="B444" s="18" t="s">
        <v>6</v>
      </c>
      <c r="C444" s="17" t="s">
        <v>23</v>
      </c>
      <c r="D444" s="17"/>
      <c r="E444" s="17"/>
      <c r="F444" s="17"/>
      <c r="G444" s="2">
        <f>G445</f>
        <v>5765</v>
      </c>
    </row>
    <row r="445" spans="1:7" ht="25.5" x14ac:dyDescent="0.2">
      <c r="A445" s="19" t="s">
        <v>27</v>
      </c>
      <c r="B445" s="18" t="s">
        <v>6</v>
      </c>
      <c r="C445" s="17" t="s">
        <v>23</v>
      </c>
      <c r="D445" s="17" t="s">
        <v>16</v>
      </c>
      <c r="E445" s="17"/>
      <c r="F445" s="13"/>
      <c r="G445" s="9">
        <f>G446</f>
        <v>5765</v>
      </c>
    </row>
    <row r="446" spans="1:7" ht="13.5" x14ac:dyDescent="0.25">
      <c r="A446" s="14" t="s">
        <v>12</v>
      </c>
      <c r="B446" s="22" t="s">
        <v>6</v>
      </c>
      <c r="C446" s="13" t="s">
        <v>23</v>
      </c>
      <c r="D446" s="13" t="s">
        <v>16</v>
      </c>
      <c r="E446" s="13" t="s">
        <v>11</v>
      </c>
      <c r="F446" s="13"/>
      <c r="G446" s="9">
        <f>G447</f>
        <v>5765</v>
      </c>
    </row>
    <row r="447" spans="1:7" ht="13.5" x14ac:dyDescent="0.25">
      <c r="A447" s="23" t="s">
        <v>26</v>
      </c>
      <c r="B447" s="22" t="s">
        <v>6</v>
      </c>
      <c r="C447" s="13" t="s">
        <v>23</v>
      </c>
      <c r="D447" s="13" t="s">
        <v>16</v>
      </c>
      <c r="E447" s="13" t="s">
        <v>22</v>
      </c>
      <c r="F447" s="13"/>
      <c r="G447" s="9">
        <f>G448</f>
        <v>5765</v>
      </c>
    </row>
    <row r="448" spans="1:7" x14ac:dyDescent="0.2">
      <c r="A448" s="21" t="s">
        <v>24</v>
      </c>
      <c r="B448" s="18" t="s">
        <v>6</v>
      </c>
      <c r="C448" s="20" t="s">
        <v>23</v>
      </c>
      <c r="D448" s="20" t="s">
        <v>16</v>
      </c>
      <c r="E448" s="20" t="s">
        <v>22</v>
      </c>
      <c r="F448" s="20" t="s">
        <v>25</v>
      </c>
      <c r="G448" s="5">
        <f>G449</f>
        <v>5765</v>
      </c>
    </row>
    <row r="449" spans="1:7" x14ac:dyDescent="0.2">
      <c r="A449" s="21" t="s">
        <v>24</v>
      </c>
      <c r="B449" s="18" t="s">
        <v>6</v>
      </c>
      <c r="C449" s="20" t="s">
        <v>23</v>
      </c>
      <c r="D449" s="20" t="s">
        <v>16</v>
      </c>
      <c r="E449" s="20" t="s">
        <v>22</v>
      </c>
      <c r="F449" s="20" t="s">
        <v>21</v>
      </c>
      <c r="G449" s="5">
        <v>5765</v>
      </c>
    </row>
    <row r="450" spans="1:7" x14ac:dyDescent="0.2">
      <c r="A450" s="19" t="s">
        <v>20</v>
      </c>
      <c r="B450" s="18" t="s">
        <v>6</v>
      </c>
      <c r="C450" s="17" t="s">
        <v>5</v>
      </c>
      <c r="D450" s="17"/>
      <c r="E450" s="17"/>
      <c r="F450" s="17"/>
      <c r="G450" s="2">
        <f>G451+G456</f>
        <v>81445.8</v>
      </c>
    </row>
    <row r="451" spans="1:7" ht="25.5" x14ac:dyDescent="0.2">
      <c r="A451" s="16" t="s">
        <v>19</v>
      </c>
      <c r="B451" s="7" t="s">
        <v>6</v>
      </c>
      <c r="C451" s="15" t="s">
        <v>5</v>
      </c>
      <c r="D451" s="15" t="s">
        <v>16</v>
      </c>
      <c r="E451" s="15"/>
      <c r="F451" s="15"/>
      <c r="G451" s="2">
        <f>G452</f>
        <v>57419.6</v>
      </c>
    </row>
    <row r="452" spans="1:7" ht="13.5" x14ac:dyDescent="0.25">
      <c r="A452" s="14" t="s">
        <v>12</v>
      </c>
      <c r="B452" s="11" t="s">
        <v>6</v>
      </c>
      <c r="C452" s="10" t="s">
        <v>5</v>
      </c>
      <c r="D452" s="10" t="s">
        <v>16</v>
      </c>
      <c r="E452" s="13" t="s">
        <v>11</v>
      </c>
      <c r="F452" s="10"/>
      <c r="G452" s="9">
        <f>G453</f>
        <v>57419.6</v>
      </c>
    </row>
    <row r="453" spans="1:7" ht="26.25" x14ac:dyDescent="0.25">
      <c r="A453" s="12" t="s">
        <v>18</v>
      </c>
      <c r="B453" s="11" t="s">
        <v>6</v>
      </c>
      <c r="C453" s="10" t="s">
        <v>5</v>
      </c>
      <c r="D453" s="10" t="s">
        <v>16</v>
      </c>
      <c r="E453" s="10" t="s">
        <v>15</v>
      </c>
      <c r="F453" s="10"/>
      <c r="G453" s="9">
        <f>G454</f>
        <v>57419.6</v>
      </c>
    </row>
    <row r="454" spans="1:7" x14ac:dyDescent="0.2">
      <c r="A454" s="8" t="s">
        <v>9</v>
      </c>
      <c r="B454" s="7" t="s">
        <v>6</v>
      </c>
      <c r="C454" s="6" t="s">
        <v>5</v>
      </c>
      <c r="D454" s="6" t="s">
        <v>16</v>
      </c>
      <c r="E454" s="10" t="s">
        <v>15</v>
      </c>
      <c r="F454" s="6" t="s">
        <v>8</v>
      </c>
      <c r="G454" s="5">
        <f>G455</f>
        <v>57419.6</v>
      </c>
    </row>
    <row r="455" spans="1:7" x14ac:dyDescent="0.2">
      <c r="A455" s="8" t="s">
        <v>17</v>
      </c>
      <c r="B455" s="7" t="s">
        <v>6</v>
      </c>
      <c r="C455" s="6" t="s">
        <v>5</v>
      </c>
      <c r="D455" s="6" t="s">
        <v>16</v>
      </c>
      <c r="E455" s="10" t="s">
        <v>15</v>
      </c>
      <c r="F455" s="6" t="s">
        <v>14</v>
      </c>
      <c r="G455" s="5">
        <v>57419.6</v>
      </c>
    </row>
    <row r="456" spans="1:7" x14ac:dyDescent="0.2">
      <c r="A456" s="16" t="s">
        <v>13</v>
      </c>
      <c r="B456" s="7" t="s">
        <v>6</v>
      </c>
      <c r="C456" s="15" t="s">
        <v>5</v>
      </c>
      <c r="D456" s="15" t="s">
        <v>4</v>
      </c>
      <c r="E456" s="15"/>
      <c r="F456" s="15"/>
      <c r="G456" s="2">
        <f>G462+G457</f>
        <v>24026.2</v>
      </c>
    </row>
    <row r="457" spans="1:7" ht="13.5" x14ac:dyDescent="0.25">
      <c r="A457" s="14" t="s">
        <v>12</v>
      </c>
      <c r="B457" s="11" t="s">
        <v>6</v>
      </c>
      <c r="C457" s="10" t="s">
        <v>5</v>
      </c>
      <c r="D457" s="10" t="s">
        <v>4</v>
      </c>
      <c r="E457" s="13" t="s">
        <v>11</v>
      </c>
      <c r="F457" s="6"/>
      <c r="G457" s="9">
        <f>G458</f>
        <v>24026.2</v>
      </c>
    </row>
    <row r="458" spans="1:7" ht="64.5" x14ac:dyDescent="0.25">
      <c r="A458" s="12" t="s">
        <v>10</v>
      </c>
      <c r="B458" s="11" t="s">
        <v>6</v>
      </c>
      <c r="C458" s="10" t="s">
        <v>5</v>
      </c>
      <c r="D458" s="10" t="s">
        <v>4</v>
      </c>
      <c r="E458" s="10" t="s">
        <v>3</v>
      </c>
      <c r="F458" s="10"/>
      <c r="G458" s="9">
        <f>G459</f>
        <v>24026.2</v>
      </c>
    </row>
    <row r="459" spans="1:7" x14ac:dyDescent="0.2">
      <c r="A459" s="8" t="s">
        <v>9</v>
      </c>
      <c r="B459" s="7" t="s">
        <v>6</v>
      </c>
      <c r="C459" s="6" t="s">
        <v>5</v>
      </c>
      <c r="D459" s="6" t="s">
        <v>4</v>
      </c>
      <c r="E459" s="6" t="s">
        <v>3</v>
      </c>
      <c r="F459" s="6" t="s">
        <v>8</v>
      </c>
      <c r="G459" s="5">
        <v>24026.2</v>
      </c>
    </row>
    <row r="460" spans="1:7" x14ac:dyDescent="0.2">
      <c r="A460" s="8" t="s">
        <v>7</v>
      </c>
      <c r="B460" s="7" t="s">
        <v>6</v>
      </c>
      <c r="C460" s="6" t="s">
        <v>5</v>
      </c>
      <c r="D460" s="6" t="s">
        <v>4</v>
      </c>
      <c r="E460" s="6" t="s">
        <v>3</v>
      </c>
      <c r="F460" s="6" t="s">
        <v>2</v>
      </c>
      <c r="G460" s="5">
        <v>19026.2</v>
      </c>
    </row>
    <row r="461" spans="1:7" x14ac:dyDescent="0.2">
      <c r="A461" s="4" t="s">
        <v>1</v>
      </c>
      <c r="B461" s="4"/>
      <c r="C461" s="3"/>
      <c r="D461" s="3"/>
      <c r="E461" s="3"/>
      <c r="F461" s="3"/>
      <c r="G461" s="2">
        <f>G13+G95+G101+G117+G146+G178+G322+G356+G421+G435+G444+G450</f>
        <v>793445.50000000012</v>
      </c>
    </row>
  </sheetData>
  <mergeCells count="4">
    <mergeCell ref="A5:G6"/>
    <mergeCell ref="F8:G8"/>
    <mergeCell ref="A9:G9"/>
    <mergeCell ref="E1:G3"/>
  </mergeCells>
  <pageMargins left="0.78740157480314965" right="0.78740157480314965" top="0.98425196850393704" bottom="0.39370078740157483" header="0.51181102362204722" footer="0.51181102362204722"/>
  <pageSetup paperSize="9" scale="70" fitToHeight="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10</vt:i4>
      </vt:variant>
    </vt:vector>
  </HeadingPairs>
  <TitlesOfParts>
    <vt:vector size="16" baseType="lpstr">
      <vt:lpstr>доходы 2016  (2)</vt:lpstr>
      <vt:lpstr>заимствования (2)</vt:lpstr>
      <vt:lpstr>таб.1.3 </vt:lpstr>
      <vt:lpstr>источники</vt:lpstr>
      <vt:lpstr>по разделам</vt:lpstr>
      <vt:lpstr>ведомственная </vt:lpstr>
      <vt:lpstr>'доходы 2016  (2)'!Excel_BuiltIn_Print_Area_1</vt:lpstr>
      <vt:lpstr>'доходы 2016  (2)'!Excel_BuiltIn_Print_Titles_1</vt:lpstr>
      <vt:lpstr>'ведомственная '!Заголовки_для_печати</vt:lpstr>
      <vt:lpstr>источники!Заголовки_для_печати</vt:lpstr>
      <vt:lpstr>'по разделам'!Заголовки_для_печати</vt:lpstr>
      <vt:lpstr>'таб.1.3 '!Заголовки_для_печати</vt:lpstr>
      <vt:lpstr>'доходы 2016  (2)'!Область_печати</vt:lpstr>
      <vt:lpstr>'заимствования (2)'!Область_печати</vt:lpstr>
      <vt:lpstr>источники!Область_печати</vt:lpstr>
      <vt:lpstr>'таб.1.3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2016-12-12T04:18:18Z</dcterms:modified>
</cp:coreProperties>
</file>